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5010" windowWidth="19320" windowHeight="4695"/>
  </bookViews>
  <sheets>
    <sheet name="Scheda Generale" sheetId="3" r:id="rId1"/>
    <sheet name="Macrovoci Costo" sheetId="2" r:id="rId2"/>
    <sheet name="VociDettaglio" sheetId="5" r:id="rId3"/>
    <sheet name="Testata" sheetId="4" state="hidden" r:id="rId4"/>
  </sheets>
  <definedNames>
    <definedName name="ALTRI_SERVIZI_E_ONERI">VociDettaglio!$J$2:$J$15</definedName>
    <definedName name="_xlnm.Print_Area" localSheetId="1">'Macrovoci Costo'!$A$1:$B$44</definedName>
    <definedName name="_xlnm.Print_Area" localSheetId="2">VociDettaglio!$A$1:$AD$18</definedName>
    <definedName name="BENI_DI_CONSUMO">VociDettaglio!$A$2:$A$12</definedName>
    <definedName name="COMMISSIONI_COMITATI_CONSIGLI_CONSULENZE">VociDettaglio!$H$2:$H$13</definedName>
    <definedName name="COMPENSI_PER_INCARICHI_CONTINUATIVI">VociDettaglio!#REF!</definedName>
    <definedName name="CORSI_DI_FORMAZIONE">VociDettaglio!$F$2:$F$4</definedName>
    <definedName name="el_AREAFUNZIONALE">Testata!$B$3:$B$5</definedName>
    <definedName name="el_SEDE">Testata!$C$3:$C$22</definedName>
    <definedName name="el_UFFICIO">Testata!$A$3:$A$17</definedName>
    <definedName name="EROGAZIONI_PER_PROGETTI_DI_COOPERAZIONE">VociDettaglio!$O$2:$O$10</definedName>
    <definedName name="IMPOSTE">VociDettaglio!$K$2:$K$6</definedName>
    <definedName name="INDENNITÀ_DI_MISSIONE_RIMBORSI_SPESE_VIAGGI">VociDettaglio!$I$2:$I$5</definedName>
    <definedName name="INVESTIMENTI_FISSI_ACQUISTI_DISMISSIONI">VociDettaglio!$L$2:$L$11</definedName>
    <definedName name="INVESTIMENTI_FISSI_MANUTENZIONI_STRAORDINARIE">VociDettaglio!$M$2:$M$9</definedName>
    <definedName name="INVETIMENTI_IMMATERIALI">VociDettaglio!$N$2:$N$3</definedName>
    <definedName name="MacroVOCI">'Macrovoci Costo'!$A$2:$A$18</definedName>
    <definedName name="MANUTENZIONE_ORDINARIA_RIPARAZIONI">VociDettaglio!$D$2:$D$8</definedName>
    <definedName name="NOLEGGI_LOCAZIONI_LEASING_OPERATIVI">VociDettaglio!$C$2:$C$13</definedName>
    <definedName name="PROVENTI_E_ONERI_FINANZIARI">VociDettaglio!$P$2:$P$5</definedName>
    <definedName name="PUBBLICAZIONI">VociDettaglio!$B$2:$B$3</definedName>
    <definedName name="SPESE_DI_RAPP.ZA_REL._PUBBLICHE_CONVEGNI_MOSTRE_PUBBLICITÀ">VociDettaglio!$G$2:$G$5</definedName>
    <definedName name="UTENZE_SERVIZI_AUSILIARI_SPESE_DI_PULIZIA">VociDettaglio!$E$2:$E$15</definedName>
  </definedNames>
  <calcPr calcId="145621" iterateDelta="1E-4"/>
</workbook>
</file>

<file path=xl/calcChain.xml><?xml version="1.0" encoding="utf-8"?>
<calcChain xmlns="http://schemas.openxmlformats.org/spreadsheetml/2006/main">
  <c r="H32" i="3" l="1"/>
  <c r="H36" i="3"/>
  <c r="H26" i="3"/>
  <c r="H43" i="3" l="1"/>
  <c r="H41" i="3"/>
  <c r="H11" i="3"/>
  <c r="H27" i="3"/>
  <c r="A43" i="3" l="1"/>
  <c r="A44" i="3" s="1"/>
  <c r="A45" i="3" s="1"/>
  <c r="A46" i="3" s="1"/>
  <c r="A47" i="3" s="1"/>
  <c r="A48" i="3"/>
  <c r="A49" i="3"/>
  <c r="A50" i="3"/>
  <c r="A51" i="3"/>
  <c r="A52" i="3"/>
  <c r="A53" i="3"/>
  <c r="A54" i="3"/>
  <c r="A55" i="3"/>
  <c r="A56" i="3"/>
  <c r="A57" i="3"/>
  <c r="A58" i="3"/>
  <c r="A59" i="3"/>
  <c r="E1" i="3"/>
  <c r="A60" i="3"/>
  <c r="A61" i="3"/>
  <c r="A6" i="3"/>
  <c r="A7" i="3" s="1"/>
  <c r="A8" i="3" s="1"/>
  <c r="A9" i="3" s="1"/>
  <c r="A10" i="3" s="1"/>
  <c r="A11" i="3" s="1"/>
  <c r="A12" i="3" s="1"/>
  <c r="A13" i="3" s="1"/>
  <c r="A14" i="3" s="1"/>
  <c r="A15" i="3" s="1"/>
  <c r="A16" i="3" s="1"/>
  <c r="A17" i="3" s="1"/>
  <c r="A18" i="3" s="1"/>
  <c r="A19" i="3" s="1"/>
  <c r="A20" i="3" s="1"/>
  <c r="A21" i="3" s="1"/>
  <c r="A22" i="3" s="1"/>
  <c r="A23" i="3" s="1"/>
  <c r="A24" i="3" s="1"/>
  <c r="A26" i="3" s="1"/>
  <c r="A27" i="3" s="1"/>
  <c r="A28" i="3" s="1"/>
  <c r="A29" i="3" s="1"/>
  <c r="A30" i="3" s="1"/>
  <c r="A31" i="3" s="1"/>
  <c r="A32" i="3" s="1"/>
  <c r="A33" i="3" s="1"/>
  <c r="A34" i="3" s="1"/>
  <c r="A35" i="3" s="1"/>
  <c r="A37" i="3" s="1"/>
  <c r="A38" i="3" s="1"/>
  <c r="A39" i="3" s="1"/>
  <c r="A40" i="3" s="1"/>
  <c r="A41" i="3" s="1"/>
  <c r="E2" i="3"/>
</calcChain>
</file>

<file path=xl/sharedStrings.xml><?xml version="1.0" encoding="utf-8"?>
<sst xmlns="http://schemas.openxmlformats.org/spreadsheetml/2006/main" count="365" uniqueCount="249">
  <si>
    <t>Gettoni di presenza</t>
  </si>
  <si>
    <t>PUBBLICAZIONI</t>
  </si>
  <si>
    <t>a supporto delle attività istituzionali e relative spese accessorie (trasferte, indennità, distinte tra personale interno ed esterno ecc.)</t>
  </si>
  <si>
    <t>per l'espletamento delle attività di servizio del personale (per paese)</t>
  </si>
  <si>
    <t>servizi di maggior valore (connettività e canoni informatici, trasporti, ecc.)</t>
  </si>
  <si>
    <t>servizi residuali od occasionali compresi quelli bancari e tasse locali</t>
  </si>
  <si>
    <t>IMPOSTE</t>
  </si>
  <si>
    <t>compilato sulla base delle posizioni coperte da figure presenti (BP) o posizioni teoriche attivate (ovvero rispetto all'organico massimo, di anno in anno si decide quanto completare l'organico)</t>
  </si>
  <si>
    <t>AREA FUNZIONALE:</t>
  </si>
  <si>
    <t>SEDE:</t>
  </si>
  <si>
    <t>N° Prog.</t>
  </si>
  <si>
    <t>MACROVOCE</t>
  </si>
  <si>
    <t>Piano dei conti - Chiave</t>
  </si>
  <si>
    <t>Controparte</t>
  </si>
  <si>
    <t>Descrizione</t>
  </si>
  <si>
    <t>Importo di competenza 2017</t>
  </si>
  <si>
    <t>Importo di competenza 2019</t>
  </si>
  <si>
    <t>Importo di competenza 2018</t>
  </si>
  <si>
    <t>n°Ordine (cup-cig)</t>
  </si>
  <si>
    <t>Dal</t>
  </si>
  <si>
    <t>Al</t>
  </si>
  <si>
    <t>Note</t>
  </si>
  <si>
    <t>MacroVOCI</t>
  </si>
  <si>
    <t>UFFICIO</t>
  </si>
  <si>
    <t>Uff.I</t>
  </si>
  <si>
    <t>Uff.II</t>
  </si>
  <si>
    <t>Uff.III</t>
  </si>
  <si>
    <t>Uff.IV</t>
  </si>
  <si>
    <t>Uff.V</t>
  </si>
  <si>
    <t>Uff.VI</t>
  </si>
  <si>
    <t>Uff.VII</t>
  </si>
  <si>
    <t>Uff.VIII</t>
  </si>
  <si>
    <t>Uff.IX</t>
  </si>
  <si>
    <t>Uff.X</t>
  </si>
  <si>
    <t>Uff.XI</t>
  </si>
  <si>
    <t>Uff.XII</t>
  </si>
  <si>
    <t>Uff.XIII</t>
  </si>
  <si>
    <t>FUNZIONAMENTO</t>
  </si>
  <si>
    <t>ITALIA-FIRENZE</t>
  </si>
  <si>
    <t>ITALIA-ROMA</t>
  </si>
  <si>
    <t>KABUL</t>
  </si>
  <si>
    <t>TIRANA</t>
  </si>
  <si>
    <t>LA PAZ</t>
  </si>
  <si>
    <t>OUAGADOUGOU</t>
  </si>
  <si>
    <t>IL CAIRO</t>
  </si>
  <si>
    <t>SAN SALVADOR</t>
  </si>
  <si>
    <t>ADDIS ABEBA</t>
  </si>
  <si>
    <t>AMMAN</t>
  </si>
  <si>
    <t>NAIROBI</t>
  </si>
  <si>
    <t>BEIRUT</t>
  </si>
  <si>
    <t>MAPUTO</t>
  </si>
  <si>
    <t>YANGON</t>
  </si>
  <si>
    <t>ISLAMABAD</t>
  </si>
  <si>
    <t>GERUSALEMME</t>
  </si>
  <si>
    <t>DAKAR</t>
  </si>
  <si>
    <t>KHARTOUM</t>
  </si>
  <si>
    <t>TUNISI</t>
  </si>
  <si>
    <t>HANOI</t>
  </si>
  <si>
    <t>-</t>
  </si>
  <si>
    <t>DG</t>
  </si>
  <si>
    <t>el_UFFICIO</t>
  </si>
  <si>
    <t>el_AREAFUNZIONALE</t>
  </si>
  <si>
    <t>el_SEDE</t>
  </si>
  <si>
    <t>Beni alimentari</t>
  </si>
  <si>
    <t>Carburanti, combustibili e lubrificanti</t>
  </si>
  <si>
    <t>Accessori per uffici</t>
  </si>
  <si>
    <t>Strumenti tecnico-specialistici</t>
  </si>
  <si>
    <t>Materiale informatico</t>
  </si>
  <si>
    <t>Medicinali, materiale sanitario ed igienico</t>
  </si>
  <si>
    <t>Giornali e riviste</t>
  </si>
  <si>
    <t>Pubblicazioni</t>
  </si>
  <si>
    <t>Manutenzione ordinaria di Immobili</t>
  </si>
  <si>
    <t>Manutenzione ordinaria di Mobili, arredi e accessori</t>
  </si>
  <si>
    <t>Manutenzione ordinaria di Impianti e macchinari</t>
  </si>
  <si>
    <t>Manutenzione ordinaria di Mezzi di trasporto</t>
  </si>
  <si>
    <t>Manutenzione ordinaria di Hardware</t>
  </si>
  <si>
    <t>Manutenzione ordinaria di Software</t>
  </si>
  <si>
    <t>Manutenzione ordinaria di altri beni</t>
  </si>
  <si>
    <t>Utenze e canoni per Telefonia fissa</t>
  </si>
  <si>
    <t>Utenze e canoni per Telefonia mobile</t>
  </si>
  <si>
    <t>Utenze e canoni per Reti di trasmissione</t>
  </si>
  <si>
    <t>Utenze e canoni per Energia elettrica</t>
  </si>
  <si>
    <t>Utenze e canoni per acqua</t>
  </si>
  <si>
    <t>Utenze e canoni per gas</t>
  </si>
  <si>
    <t>INTERVENTI</t>
  </si>
  <si>
    <t>BENI_DI_CONSUMO</t>
  </si>
  <si>
    <t>MANUTENZIONE_ORDINARIA_RIPARAZIONI</t>
  </si>
  <si>
    <t>NOLEGGI_LOCAZIONI_LEASING_OPERATIVI</t>
  </si>
  <si>
    <t>UTENZE_SERVIZI_AUSILIARI_SPESE_DI_PULIZIA</t>
  </si>
  <si>
    <t>Utenze e canoni per altri servizi</t>
  </si>
  <si>
    <t>Servizi di Sorveglianza e custodia</t>
  </si>
  <si>
    <t>Servizi di Pulizia e lavanderia</t>
  </si>
  <si>
    <t>Stampa e rilegatura</t>
  </si>
  <si>
    <t>Trasporti, traslochi e facchinaggio</t>
  </si>
  <si>
    <t>Altri servizi ausiliari</t>
  </si>
  <si>
    <t>CORSI_DI_FORMAZIONE</t>
  </si>
  <si>
    <t>SPESE_DI_RAPP.ZA_REL._PUBBLICHE_CONVEGNI_MOSTRE_PUBBLICITÀ</t>
  </si>
  <si>
    <t>COMMISSIONI_COMITATI_CONSIGLI_CONSULENZE</t>
  </si>
  <si>
    <t>INDENNITÀ_DI_MISSIONE_RIMBORSI_SPESE_VIAGGI</t>
  </si>
  <si>
    <t>ALTRI_SERVIZI_E_ONERI</t>
  </si>
  <si>
    <t>INVESTIMENTI_FISSI_ACQUISTI/DISMISSIONI</t>
  </si>
  <si>
    <t>INVESTIMENTI FISSI_MANUTENZIONI_STRAORDINARIE</t>
  </si>
  <si>
    <t>INVETIMENTI_IMMATERIALI</t>
  </si>
  <si>
    <t>COSTO_DEL_PERSONALE</t>
  </si>
  <si>
    <t>EROGAZIONI_PER_PROGETTI_DI_COOPERAZIONE</t>
  </si>
  <si>
    <t>Formazione generica</t>
  </si>
  <si>
    <t>Formazione specialistica</t>
  </si>
  <si>
    <t>Addestramento personale</t>
  </si>
  <si>
    <t>Interpretariato e traduzioni</t>
  </si>
  <si>
    <t>Pubblicità</t>
  </si>
  <si>
    <t>Organizzazione manifestazioni e convegni</t>
  </si>
  <si>
    <t>Consulenza Giuridico-amministrativa</t>
  </si>
  <si>
    <t>Consulenza Tecnico-scientifica</t>
  </si>
  <si>
    <t>Consulenza informatica</t>
  </si>
  <si>
    <t>Esperti per commissioni/comitati/consigli</t>
  </si>
  <si>
    <t>Altre consulenze</t>
  </si>
  <si>
    <t>Servizi per trasferte in Italia per personale esterno</t>
  </si>
  <si>
    <t>Servizi per trasferte all’Estero per personale esterno</t>
  </si>
  <si>
    <t>Indennità di missione in Italia</t>
  </si>
  <si>
    <t>Indennità di missione all'estero</t>
  </si>
  <si>
    <t>Servizi per trasferte in Italia</t>
  </si>
  <si>
    <t>Servizi per trasferte all’Estero</t>
  </si>
  <si>
    <t>Pubblicazioni bandi</t>
  </si>
  <si>
    <t>Partecipazione ad organismi internazionali</t>
  </si>
  <si>
    <t>Tasse di possesso per mezzi di trasporto</t>
  </si>
  <si>
    <t>Tasse rimozione rifiuti solidi urbani</t>
  </si>
  <si>
    <t>Altre tasse</t>
  </si>
  <si>
    <t>Assicurazioni</t>
  </si>
  <si>
    <t>Mezzi di trasporto stradali leggeri</t>
  </si>
  <si>
    <t>Manutenzione straordinaria di mezzi di trasporto stradali</t>
  </si>
  <si>
    <t>Mobili e arredi per ufficio</t>
  </si>
  <si>
    <t>Impianti e attrezzature</t>
  </si>
  <si>
    <t>Manutenzione straordinaria di mobili e arredi</t>
  </si>
  <si>
    <t>Manutenzione straordinaria di impianti ed attrezzature</t>
  </si>
  <si>
    <t>Opere dell'ingegno- Software prodotto</t>
  </si>
  <si>
    <t>Hardware</t>
  </si>
  <si>
    <t>Manutenzione straordinaria di hardware</t>
  </si>
  <si>
    <t>Equipaggiamento</t>
  </si>
  <si>
    <t>Beni di valore culturale, storico, archeologico ed artistico</t>
  </si>
  <si>
    <t>Materiale bibliografico</t>
  </si>
  <si>
    <t>Manutenzione straordinaria beni di valore culturale, storico, archeologico ed artistico</t>
  </si>
  <si>
    <t>Manutenzione straordinaria di materiale bibliografico</t>
  </si>
  <si>
    <t>Altri investimenti</t>
  </si>
  <si>
    <t>Licenze d'uso - Software standard</t>
  </si>
  <si>
    <t>Global Service uffici</t>
  </si>
  <si>
    <t>Iniziative in ambito multilaterale</t>
  </si>
  <si>
    <t>Contributi agli Organismi internazionali (OO.II.)</t>
  </si>
  <si>
    <t>Iniziative in ambito bilaterale</t>
  </si>
  <si>
    <t>Iniziative di partenariato territoriale</t>
  </si>
  <si>
    <t>Interventi internazionali di emergenza</t>
  </si>
  <si>
    <t>Iniziative per attività di sminamento umanitario</t>
  </si>
  <si>
    <t>Iniziative di partecip. ai programmi di coop. UE</t>
  </si>
  <si>
    <t xml:space="preserve">Iniziative di valutazione programmi </t>
  </si>
  <si>
    <t>Altre iniziative</t>
  </si>
  <si>
    <t>INVESTIMENTI_FISSI_ACQUISTI_DISMISSIONI</t>
  </si>
  <si>
    <t>INVESTIMENTI_FISSI_MANUTENZIONI_STRAORDINARIE</t>
  </si>
  <si>
    <t>Carta, cancelleria e stampati</t>
  </si>
  <si>
    <t>Altri beni e materiali di consumo n.a.c.</t>
  </si>
  <si>
    <t xml:space="preserve">Beni per attività di rappresentanza </t>
  </si>
  <si>
    <t>Compensi agli organi istituzionali di revisione</t>
  </si>
  <si>
    <t>Rimozione e smaltimento di rifiuti tossico-nocivi e di altri materiali</t>
  </si>
  <si>
    <t>Spese postali e spedizioni</t>
  </si>
  <si>
    <t>Altre spese per servizi amministrativi</t>
  </si>
  <si>
    <t>Commissioni per servizi finanziari</t>
  </si>
  <si>
    <t>Oneri per servizio di tesoreria</t>
  </si>
  <si>
    <t>Spese per servizi finanziari n.a.c.</t>
  </si>
  <si>
    <t>Spese per commissioni e comitati dell'Ente</t>
  </si>
  <si>
    <t>Comunicazione WEB</t>
  </si>
  <si>
    <t xml:space="preserve">Servizi per attività di rappresentanza </t>
  </si>
  <si>
    <t>Leasing di Impianti e macchinari</t>
  </si>
  <si>
    <t>Leasing di Immobili</t>
  </si>
  <si>
    <t>Leasing di Hardware</t>
  </si>
  <si>
    <t>Leasing di Licenze</t>
  </si>
  <si>
    <t>Leasing di Mezzi di trasporto</t>
  </si>
  <si>
    <t>Leasing di Altri beni</t>
  </si>
  <si>
    <t>Noleggi, locazioni di Altri beni</t>
  </si>
  <si>
    <t>Noleggi, locazioni di Mezzi di trasporto</t>
  </si>
  <si>
    <t>Noleggi, locazioni di Hardware</t>
  </si>
  <si>
    <t>Noleggi, locazioni di Impianti e macchinari</t>
  </si>
  <si>
    <t>Licenze d'uso annuali per software</t>
  </si>
  <si>
    <t>Voci stipendiali corrisposte al personale a tempo indeterminato</t>
  </si>
  <si>
    <t>Indennità ed altri compensi, esclusi i rimborsi spesa per missione, corrisposti al personale a tempo indeterminato</t>
  </si>
  <si>
    <t>Voci stipendiali corrisposte al personale a tempo determinato</t>
  </si>
  <si>
    <t>Indennità ed altri compensi, esclusi i rimborsi spesa documentati per missione, corrisposti al personale a tempo determinato</t>
  </si>
  <si>
    <t>Straordinario per il personale a tempo indeterminato</t>
  </si>
  <si>
    <t>Straordinario per il personale a tempo determinato</t>
  </si>
  <si>
    <t>Contributi obbligatori per il personale</t>
  </si>
  <si>
    <t xml:space="preserve">Contributi previdenza complementare </t>
  </si>
  <si>
    <t>Contributi per indennità di fine rapporto</t>
  </si>
  <si>
    <t>Altri contributi sociali effettivi n.a.c.</t>
  </si>
  <si>
    <t>Assegni familiari</t>
  </si>
  <si>
    <t>Equo indennizzo</t>
  </si>
  <si>
    <t>Contributi per indennità di fine rapporto erogata direttamente dal datore di lavoro</t>
  </si>
  <si>
    <t>Altri contributi erogati direttamente al proprio personale</t>
  </si>
  <si>
    <t>Contributi per asili nido e strutture sportive, ricreative o di vacanza messe a disposizione dei lavoratori dipendenti e delle loro famiglie e altre spese per il benessere del personale</t>
  </si>
  <si>
    <t>Buoni pasto</t>
  </si>
  <si>
    <t>Altri costi del personale n.a.c.</t>
  </si>
  <si>
    <t>Imposta regionale sulle attività produttive (IRAP)</t>
  </si>
  <si>
    <t>Imposte di registro e bollo</t>
  </si>
  <si>
    <t>Costi per multe, ammende, sanzioni e oblazioni</t>
  </si>
  <si>
    <t>Costi per risarcimento danni</t>
  </si>
  <si>
    <t>Costi per indennizzi</t>
  </si>
  <si>
    <t>Altri costi dovuti a irregolarità e illeciti n.a.c.</t>
  </si>
  <si>
    <t>PROVENTI_E_ONERI_FINANZIARI</t>
  </si>
  <si>
    <t>Interessi attivi da conti della tesoreria dello Stato o di altre amministrazioni pubbliche</t>
  </si>
  <si>
    <t>Interessi attivi da depositi bancari o postali</t>
  </si>
  <si>
    <t>Remunerazione su depositi fruttiferi presso Banca d'Italia</t>
  </si>
  <si>
    <t>Interessi passivi su anticipazioni di tesoreria degli istituti tesorieri/cassieri</t>
  </si>
  <si>
    <t>Materiale tecnico-specialistico</t>
  </si>
  <si>
    <t>Oneri previdenziali su collaborazioni a tempo determinato</t>
  </si>
  <si>
    <t>Oneri assicurativi su collaborazioni a tempo determinato</t>
  </si>
  <si>
    <t>Macchinari per ufficio</t>
  </si>
  <si>
    <t>Fabbricati civili ad uso governativo</t>
  </si>
  <si>
    <t>Manutenzione straordinaria fabbricati civili ad uso governativo</t>
  </si>
  <si>
    <t>Manutenzione straordinaria di software</t>
  </si>
  <si>
    <t>P.IVA/CF</t>
  </si>
  <si>
    <t>Voce di dettaglio</t>
  </si>
  <si>
    <t>Locazioni di Immobili</t>
  </si>
  <si>
    <t>Coordinatore(trice)</t>
  </si>
  <si>
    <t>Assistente tecnico-amministrativo</t>
  </si>
  <si>
    <t xml:space="preserve">cellulare </t>
  </si>
  <si>
    <t>Internet</t>
  </si>
  <si>
    <t>Posta</t>
  </si>
  <si>
    <t>Carta, Cancelleria, Equipaggiamento, etc.</t>
  </si>
  <si>
    <t>Automobile doppia cabina</t>
  </si>
  <si>
    <t>Imbarcazione di legno</t>
  </si>
  <si>
    <t>Imbarcazione gonfiabile</t>
  </si>
  <si>
    <t>Computer, stampanti, laptop, datashow</t>
  </si>
  <si>
    <t>Attrezzatura per operazioni di discesa di montagna descenso de montaña (caschi, arnesi, moschettoni, corde, guanti),Giubbotti salvagenti, Zaini, cappelli ed altro</t>
  </si>
  <si>
    <t>Mobili per gli uffici di LP y SB,Tavolo di legno 1,2 x 0,60 m,Sedie di legno,Lavagna acrilica</t>
  </si>
  <si>
    <t xml:space="preserve">Centrale di radiocomunicazione Handyes, Radiomobili Handyes,Reflettore per imbarcazioni,Batteria 12 V 120 Ah,Pannello solare per imbarcazioni,Apparecchio del suono,Condicionatore d'aria per le aule ed uffici del Programma,GPS Sistema de Posizionamento Globale,Telefono Satellitarel AP,Barelle di alluminio per il trasporto di feriti,Attrezzature di rianimazione cardio polmonare, </t>
  </si>
  <si>
    <t>Spese bancarie</t>
  </si>
  <si>
    <t>Siero antiofidico,Prodotti chimici e farmaceutici</t>
  </si>
  <si>
    <t>Ristrutturazione generale degli uffici, adeguamento degli ambienti sotto norme di sicurezza, ampliazione dell'infrastruttura, sicurezza e equipaggiamento del laboratorio di etnobotanica</t>
  </si>
  <si>
    <t>Missione di monitoraggio</t>
  </si>
  <si>
    <t>consulenti per la gestione turistica</t>
  </si>
  <si>
    <t>consulenza informatica</t>
  </si>
  <si>
    <t>software di gestione, aggiornamento pagina web</t>
  </si>
  <si>
    <t>Miglioramento dei servizi</t>
  </si>
  <si>
    <t>Miglioramento della struttura SISCO</t>
  </si>
  <si>
    <t xml:space="preserve">promotori per la gestione turistica e sviluppo economico </t>
  </si>
  <si>
    <t>Miglioramento della produzione</t>
  </si>
  <si>
    <t>Miglioramento dell'infrastruttura</t>
  </si>
  <si>
    <t xml:space="preserve">Certificato di sostenibilità turistica, certificazione del prodotto </t>
  </si>
  <si>
    <t>Altre consulenze piano di formazione</t>
  </si>
  <si>
    <t>Programma di formazione dei guardaparco del Servizio Nazionale delle Aree Protette</t>
  </si>
  <si>
    <t>Prot. 12870</t>
  </si>
  <si>
    <t>Sede Estera La Paz</t>
  </si>
  <si>
    <t>:Sergio Ledezma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</si>
</sst>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dd/mm/yy;@"/>
  </numFmts>
  <fonts count="9" x14ac:knownFonts="1">
    <font>
      <sz val="11"/>
      <color theme="1"/>
      <name val="Calibri"/>
      <family val="2"/>
      <scheme val="minor"/>
    </font>
    <font>
      <sz val="12"/>
      <color theme="1"/>
      <name val="Times New Roman"/>
      <family val="1"/>
    </font>
    <font>
      <b/>
      <sz val="11"/>
      <color theme="1"/>
      <name val="Times New Roman"/>
      <family val="1"/>
    </font>
    <font>
      <sz val="11"/>
      <color theme="9" tint="-0.249977111117893"/>
      <name val="Calibri"/>
      <family val="2"/>
      <scheme val="minor"/>
    </font>
    <font>
      <sz val="11"/>
      <color theme="1"/>
      <name val="Times New Roman"/>
      <family val="1"/>
    </font>
    <font>
      <sz val="11"/>
      <color rgb="FFFF0000"/>
      <name val="Calibri"/>
      <family val="2"/>
      <scheme val="minor"/>
    </font>
    <font>
      <i/>
      <sz val="12"/>
      <color rgb="FFFF0000"/>
      <name val="Times New Roman"/>
      <family val="1"/>
    </font>
    <font>
      <i/>
      <sz val="12"/>
      <color theme="1"/>
      <name val="Times New Roman"/>
      <family val="1"/>
    </font>
    <font>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right style="thin">
        <color indexed="64"/>
      </right>
      <top/>
      <bottom/>
      <diagonal/>
    </border>
    <border>
      <left/>
      <right style="thin">
        <color indexed="64"/>
      </right>
      <top/>
      <bottom style="double">
        <color indexed="64"/>
      </bottom>
      <diagonal/>
    </border>
  </borders>
  <cellStyleXfs count="2">
    <xf numFmtId="0" fontId="0" fillId="0" borderId="0"/>
    <xf numFmtId="164" fontId="8" fillId="0" borderId="0" applyFont="0" applyFill="0" applyBorder="0" applyAlignment="0" applyProtection="0"/>
  </cellStyleXfs>
  <cellXfs count="65">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horizontal="center"/>
    </xf>
    <xf numFmtId="0" fontId="0" fillId="2" borderId="0" xfId="0" applyFill="1"/>
    <xf numFmtId="0" fontId="0" fillId="3" borderId="0" xfId="0" applyFill="1"/>
    <xf numFmtId="0" fontId="0" fillId="4" borderId="1" xfId="0" applyFill="1" applyBorder="1" applyAlignment="1">
      <alignment horizontal="center" vertical="center" wrapText="1"/>
    </xf>
    <xf numFmtId="0" fontId="0" fillId="0" borderId="2" xfId="0" applyBorder="1" applyAlignment="1">
      <alignment horizontal="center"/>
    </xf>
    <xf numFmtId="0" fontId="0" fillId="7" borderId="3" xfId="0" applyFill="1" applyBorder="1"/>
    <xf numFmtId="0" fontId="0" fillId="0" borderId="0" xfId="0" quotePrefix="1"/>
    <xf numFmtId="0" fontId="1" fillId="0" borderId="0" xfId="0" applyFont="1"/>
    <xf numFmtId="0" fontId="0" fillId="0" borderId="0" xfId="0" applyNumberFormat="1"/>
    <xf numFmtId="0" fontId="2" fillId="0" borderId="0" xfId="0" applyFont="1" applyAlignment="1"/>
    <xf numFmtId="0" fontId="0" fillId="0" borderId="6" xfId="0" applyBorder="1"/>
    <xf numFmtId="0" fontId="0" fillId="0" borderId="0" xfId="0" applyFont="1"/>
    <xf numFmtId="0" fontId="0" fillId="0" borderId="0" xfId="0" applyNumberFormat="1" applyFont="1"/>
    <xf numFmtId="0" fontId="4" fillId="0" borderId="0" xfId="0" applyFont="1"/>
    <xf numFmtId="0" fontId="4" fillId="0" borderId="7" xfId="0" applyFont="1" applyBorder="1"/>
    <xf numFmtId="0" fontId="4" fillId="0" borderId="3" xfId="0" applyFont="1" applyBorder="1"/>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4" xfId="0" applyBorder="1" applyAlignment="1">
      <alignment horizontal="right"/>
    </xf>
    <xf numFmtId="0" fontId="0" fillId="2" borderId="4" xfId="0" applyFill="1" applyBorder="1"/>
    <xf numFmtId="0" fontId="0" fillId="0" borderId="4" xfId="0" applyBorder="1"/>
    <xf numFmtId="0" fontId="0" fillId="5" borderId="4" xfId="0" applyFill="1" applyBorder="1"/>
    <xf numFmtId="0" fontId="0" fillId="0" borderId="5" xfId="0" applyBorder="1"/>
    <xf numFmtId="0" fontId="0" fillId="0" borderId="11" xfId="0" applyBorder="1" applyAlignment="1">
      <alignment horizontal="right"/>
    </xf>
    <xf numFmtId="0" fontId="0" fillId="3" borderId="11" xfId="0" applyFill="1" applyBorder="1"/>
    <xf numFmtId="0" fontId="0" fillId="0" borderId="11" xfId="0" applyBorder="1"/>
    <xf numFmtId="0" fontId="0" fillId="6" borderId="11" xfId="0" applyFill="1" applyBorder="1"/>
    <xf numFmtId="0" fontId="0" fillId="0" borderId="12" xfId="0" applyBorder="1"/>
    <xf numFmtId="165" fontId="0" fillId="0" borderId="0" xfId="0" applyNumberFormat="1"/>
    <xf numFmtId="165" fontId="0" fillId="0" borderId="6" xfId="0" applyNumberFormat="1" applyBorder="1"/>
    <xf numFmtId="0" fontId="0" fillId="5" borderId="13" xfId="0" applyFill="1" applyBorder="1" applyAlignment="1">
      <alignment horizontal="center"/>
    </xf>
    <xf numFmtId="0" fontId="0" fillId="5" borderId="8" xfId="0" applyFill="1" applyBorder="1" applyAlignment="1">
      <alignment horizontal="center"/>
    </xf>
    <xf numFmtId="0" fontId="0" fillId="5" borderId="14" xfId="0" applyFill="1" applyBorder="1" applyAlignment="1">
      <alignment horizontal="center"/>
    </xf>
    <xf numFmtId="0" fontId="0" fillId="0" borderId="15" xfId="0" applyBorder="1"/>
    <xf numFmtId="0" fontId="0" fillId="0" borderId="16" xfId="0" applyBorder="1"/>
    <xf numFmtId="0" fontId="5" fillId="0" borderId="0" xfId="0" applyFont="1"/>
    <xf numFmtId="0" fontId="5" fillId="0" borderId="7" xfId="0" applyFont="1" applyBorder="1"/>
    <xf numFmtId="0" fontId="5" fillId="0" borderId="3" xfId="0" applyFont="1" applyBorder="1"/>
    <xf numFmtId="0" fontId="2" fillId="0" borderId="1" xfId="0" applyFont="1" applyFill="1" applyBorder="1" applyAlignment="1">
      <alignment horizontal="center" vertical="center" wrapText="1"/>
    </xf>
    <xf numFmtId="0" fontId="6" fillId="0" borderId="7" xfId="0" applyFont="1" applyBorder="1" applyAlignment="1"/>
    <xf numFmtId="0" fontId="6" fillId="0" borderId="3" xfId="0" applyFont="1" applyBorder="1" applyAlignment="1"/>
    <xf numFmtId="0" fontId="6" fillId="0" borderId="8" xfId="0" applyFont="1" applyBorder="1"/>
    <xf numFmtId="0" fontId="6" fillId="0" borderId="9" xfId="0" applyFont="1" applyBorder="1"/>
    <xf numFmtId="0" fontId="6" fillId="0" borderId="0" xfId="0" applyFont="1" applyBorder="1"/>
    <xf numFmtId="0" fontId="6" fillId="0" borderId="11" xfId="0" applyFont="1" applyBorder="1"/>
    <xf numFmtId="0" fontId="6" fillId="0" borderId="7" xfId="0" applyFont="1" applyBorder="1"/>
    <xf numFmtId="0" fontId="6" fillId="0" borderId="3" xfId="0" applyFont="1" applyBorder="1"/>
    <xf numFmtId="0" fontId="7" fillId="0" borderId="8" xfId="0" applyFont="1" applyBorder="1"/>
    <xf numFmtId="0" fontId="7" fillId="0" borderId="9" xfId="0" applyFont="1" applyBorder="1"/>
    <xf numFmtId="0" fontId="7" fillId="0" borderId="7" xfId="0" applyFont="1" applyBorder="1"/>
    <xf numFmtId="0" fontId="7" fillId="0" borderId="3" xfId="0" applyFont="1" applyBorder="1"/>
    <xf numFmtId="0" fontId="6" fillId="0" borderId="2" xfId="0" applyFont="1" applyBorder="1"/>
    <xf numFmtId="164" fontId="0" fillId="0" borderId="4" xfId="1" applyFont="1" applyBorder="1"/>
    <xf numFmtId="164" fontId="0" fillId="0" borderId="11" xfId="1" applyFont="1" applyBorder="1"/>
    <xf numFmtId="164" fontId="0" fillId="4" borderId="1" xfId="1" applyFont="1" applyFill="1" applyBorder="1" applyAlignment="1">
      <alignment horizontal="center" vertical="center" wrapText="1"/>
    </xf>
    <xf numFmtId="164" fontId="0" fillId="0" borderId="0" xfId="1" applyFont="1"/>
    <xf numFmtId="164" fontId="0" fillId="0" borderId="6" xfId="1" applyFont="1" applyBorder="1"/>
    <xf numFmtId="164" fontId="0" fillId="8" borderId="0" xfId="1" applyFont="1" applyFill="1"/>
    <xf numFmtId="0" fontId="0" fillId="0" borderId="3" xfId="0" applyFill="1" applyBorder="1"/>
    <xf numFmtId="0" fontId="0" fillId="0" borderId="11" xfId="0" applyFill="1" applyBorder="1" applyAlignment="1">
      <alignment horizontal="right"/>
    </xf>
    <xf numFmtId="0" fontId="0" fillId="0" borderId="11" xfId="0" applyFill="1" applyBorder="1"/>
    <xf numFmtId="0" fontId="0" fillId="0" borderId="0" xfId="0" applyFill="1"/>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Style="combo" dx="16" fmlaLink="Testata!$A$1" fmlaRange="el_UFFICIO" noThreeD="1" val="0"/>
</file>

<file path=xl/ctrlProps/ctrlProp2.xml><?xml version="1.0" encoding="utf-8"?>
<formControlPr xmlns="http://schemas.microsoft.com/office/spreadsheetml/2009/9/main" objectType="Drop" dropStyle="combo" dx="16" fmlaLink="Testata!$B$1" fmlaRange="el_AREAFUNZIONALE" noThreeD="1" val="0"/>
</file>

<file path=xl/ctrlProps/ctrlProp3.xml><?xml version="1.0" encoding="utf-8"?>
<formControlPr xmlns="http://schemas.microsoft.com/office/spreadsheetml/2009/9/main" objectType="Drop" dropStyle="combo" dx="16" fmlaLink="Testata!$C$1" fmlaRange="el_SEDE" noThreeD="1" sel="13" val="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19050</xdr:rowOff>
        </xdr:from>
        <xdr:to>
          <xdr:col>0</xdr:col>
          <xdr:colOff>523875</xdr:colOff>
          <xdr:row>1</xdr:row>
          <xdr:rowOff>171450</xdr:rowOff>
        </xdr:to>
        <xdr:sp macro="" textlink="">
          <xdr:nvSpPr>
            <xdr:cNvPr id="1025" name="Drop Down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0</xdr:row>
          <xdr:rowOff>19050</xdr:rowOff>
        </xdr:from>
        <xdr:to>
          <xdr:col>2</xdr:col>
          <xdr:colOff>1285875</xdr:colOff>
          <xdr:row>0</xdr:row>
          <xdr:rowOff>190500</xdr:rowOff>
        </xdr:to>
        <xdr:sp macro="" textlink="">
          <xdr:nvSpPr>
            <xdr:cNvPr id="1026" name="Drop Down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xdr:row>
          <xdr:rowOff>19050</xdr:rowOff>
        </xdr:from>
        <xdr:to>
          <xdr:col>2</xdr:col>
          <xdr:colOff>1314450</xdr:colOff>
          <xdr:row>1</xdr:row>
          <xdr:rowOff>180975</xdr:rowOff>
        </xdr:to>
        <xdr:sp macro="" textlink="">
          <xdr:nvSpPr>
            <xdr:cNvPr id="1027" name="Drop Down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62"/>
  <sheetViews>
    <sheetView tabSelected="1" zoomScale="70" zoomScaleNormal="70" workbookViewId="0">
      <selection activeCell="E9" sqref="E9"/>
    </sheetView>
  </sheetViews>
  <sheetFormatPr baseColWidth="10" defaultColWidth="9.140625" defaultRowHeight="15" x14ac:dyDescent="0.25"/>
  <cols>
    <col min="1" max="1" width="10.42578125" customWidth="1"/>
    <col min="2" max="2" width="67.7109375" bestFit="1" customWidth="1"/>
    <col min="3" max="3" width="64.140625" bestFit="1" customWidth="1"/>
    <col min="4" max="4" width="10.42578125" hidden="1" customWidth="1"/>
    <col min="5" max="5" width="38.85546875" customWidth="1"/>
    <col min="6" max="6" width="20.42578125" customWidth="1"/>
    <col min="7" max="7" width="63.140625" customWidth="1"/>
    <col min="8" max="8" width="15.5703125" style="58" customWidth="1"/>
    <col min="9" max="9" width="15.85546875" style="58" customWidth="1"/>
    <col min="10" max="10" width="14.42578125" style="58" customWidth="1"/>
    <col min="11" max="11" width="10.7109375" customWidth="1"/>
    <col min="14" max="14" width="46.5703125" customWidth="1"/>
  </cols>
  <sheetData>
    <row r="1" spans="1:14" ht="21" customHeight="1" x14ac:dyDescent="0.25">
      <c r="A1" s="7" t="s">
        <v>23</v>
      </c>
      <c r="B1" s="21" t="s">
        <v>8</v>
      </c>
      <c r="C1" s="22"/>
      <c r="D1" s="23"/>
      <c r="E1" s="21" t="str">
        <f>IF(Testata!B1=1,"INIZIATIVA","MACRO ATTIVITÀ:")</f>
        <v>INIZIATIVA</v>
      </c>
      <c r="F1" s="24" t="s">
        <v>246</v>
      </c>
      <c r="H1" s="55"/>
      <c r="I1" s="55"/>
      <c r="J1" s="55"/>
      <c r="K1" s="23"/>
      <c r="L1" s="23"/>
      <c r="M1" s="23"/>
      <c r="N1" s="25"/>
    </row>
    <row r="2" spans="1:14" ht="19.5" customHeight="1" x14ac:dyDescent="0.25">
      <c r="A2" s="8"/>
      <c r="B2" s="26" t="s">
        <v>9</v>
      </c>
      <c r="C2" s="27"/>
      <c r="D2" s="28"/>
      <c r="E2" s="26" t="str">
        <f>IF(Testata!B1=1,"PROGETTO:","DETTAGLIO ATTIVITÀ:")</f>
        <v>PROGETTO:</v>
      </c>
      <c r="F2" s="29" t="s">
        <v>245</v>
      </c>
      <c r="H2" s="56"/>
      <c r="I2" s="56"/>
      <c r="J2" s="56"/>
      <c r="K2" s="28"/>
      <c r="L2" s="28"/>
      <c r="M2" s="28"/>
      <c r="N2" s="30"/>
    </row>
    <row r="3" spans="1:14" ht="19.5" customHeight="1" x14ac:dyDescent="0.25">
      <c r="A3" s="61"/>
      <c r="B3" s="62"/>
      <c r="C3" s="63"/>
      <c r="D3" s="63"/>
      <c r="E3" s="62"/>
      <c r="F3" s="63"/>
      <c r="G3" s="64"/>
      <c r="H3" s="56"/>
      <c r="I3" s="56"/>
      <c r="J3" s="56"/>
      <c r="K3" s="28"/>
      <c r="L3" s="28"/>
      <c r="M3" s="28"/>
      <c r="N3" s="30"/>
    </row>
    <row r="4" spans="1:14" ht="19.5" customHeight="1" x14ac:dyDescent="0.25">
      <c r="A4" s="61"/>
      <c r="B4" s="62" t="s">
        <v>247</v>
      </c>
      <c r="C4" s="63" t="s">
        <v>248</v>
      </c>
      <c r="D4" s="63"/>
      <c r="E4" s="62"/>
      <c r="F4" s="63"/>
      <c r="G4" s="64"/>
      <c r="H4" s="56"/>
      <c r="I4" s="56"/>
      <c r="J4" s="56"/>
      <c r="K4" s="28"/>
      <c r="L4" s="28"/>
      <c r="M4" s="28"/>
      <c r="N4" s="30"/>
    </row>
    <row r="5" spans="1:14" ht="45" x14ac:dyDescent="0.25">
      <c r="A5" s="6" t="s">
        <v>10</v>
      </c>
      <c r="B5" s="6" t="s">
        <v>11</v>
      </c>
      <c r="C5" s="6" t="s">
        <v>216</v>
      </c>
      <c r="D5" s="6" t="s">
        <v>12</v>
      </c>
      <c r="E5" s="6" t="s">
        <v>13</v>
      </c>
      <c r="F5" s="6" t="s">
        <v>215</v>
      </c>
      <c r="G5" s="6" t="s">
        <v>14</v>
      </c>
      <c r="H5" s="57" t="s">
        <v>15</v>
      </c>
      <c r="I5" s="57" t="s">
        <v>17</v>
      </c>
      <c r="J5" s="57" t="s">
        <v>16</v>
      </c>
      <c r="K5" s="6" t="s">
        <v>18</v>
      </c>
      <c r="L5" s="6" t="s">
        <v>19</v>
      </c>
      <c r="M5" s="6" t="s">
        <v>20</v>
      </c>
      <c r="N5" s="6" t="s">
        <v>21</v>
      </c>
    </row>
    <row r="6" spans="1:14" x14ac:dyDescent="0.25">
      <c r="A6" s="33">
        <f>IF(ISBLANK(B6)=TRUE,"-",1)</f>
        <v>1</v>
      </c>
      <c r="B6" t="s">
        <v>103</v>
      </c>
      <c r="C6" t="s">
        <v>182</v>
      </c>
      <c r="G6" t="s">
        <v>218</v>
      </c>
      <c r="H6" s="60">
        <v>51600</v>
      </c>
      <c r="L6" s="31"/>
      <c r="M6" s="31"/>
      <c r="N6" s="25"/>
    </row>
    <row r="7" spans="1:14" x14ac:dyDescent="0.25">
      <c r="A7" s="34">
        <f>IF(ISBLANK(B7)=TRUE,"-",+A6+1)</f>
        <v>2</v>
      </c>
      <c r="B7" t="s">
        <v>103</v>
      </c>
      <c r="C7" t="s">
        <v>182</v>
      </c>
      <c r="G7" t="s">
        <v>219</v>
      </c>
      <c r="H7" s="60">
        <v>24000</v>
      </c>
      <c r="L7" s="31"/>
      <c r="M7" s="31"/>
      <c r="N7" s="36"/>
    </row>
    <row r="8" spans="1:14" x14ac:dyDescent="0.25">
      <c r="A8" s="34">
        <f t="shared" ref="A8:A61" si="0">IF(ISBLANK(B8)=TRUE,"-",+A7+1)</f>
        <v>3</v>
      </c>
      <c r="B8" t="s">
        <v>88</v>
      </c>
      <c r="C8" t="s">
        <v>79</v>
      </c>
      <c r="G8" t="s">
        <v>220</v>
      </c>
      <c r="H8" s="60">
        <v>4200</v>
      </c>
      <c r="L8" s="31"/>
      <c r="M8" s="31"/>
      <c r="N8" s="36"/>
    </row>
    <row r="9" spans="1:14" x14ac:dyDescent="0.25">
      <c r="A9" s="34">
        <f t="shared" si="0"/>
        <v>4</v>
      </c>
      <c r="B9" t="s">
        <v>88</v>
      </c>
      <c r="C9" t="s">
        <v>80</v>
      </c>
      <c r="G9" t="s">
        <v>221</v>
      </c>
      <c r="H9" s="60">
        <v>2400</v>
      </c>
      <c r="L9" s="31"/>
      <c r="M9" s="31"/>
      <c r="N9" s="36"/>
    </row>
    <row r="10" spans="1:14" x14ac:dyDescent="0.25">
      <c r="A10" s="34">
        <f t="shared" si="0"/>
        <v>5</v>
      </c>
      <c r="B10" t="s">
        <v>88</v>
      </c>
      <c r="C10" t="s">
        <v>161</v>
      </c>
      <c r="G10" t="s">
        <v>222</v>
      </c>
      <c r="H10" s="60">
        <v>720</v>
      </c>
      <c r="L10" s="31"/>
      <c r="M10" s="31"/>
      <c r="N10" s="36"/>
    </row>
    <row r="11" spans="1:14" x14ac:dyDescent="0.25">
      <c r="A11" s="34">
        <f t="shared" si="0"/>
        <v>6</v>
      </c>
      <c r="B11" t="s">
        <v>85</v>
      </c>
      <c r="C11" t="s">
        <v>156</v>
      </c>
      <c r="G11" t="s">
        <v>223</v>
      </c>
      <c r="H11" s="60">
        <f>7913+400</f>
        <v>8313</v>
      </c>
      <c r="L11" s="31"/>
      <c r="M11" s="31"/>
      <c r="N11" s="36"/>
    </row>
    <row r="12" spans="1:14" x14ac:dyDescent="0.25">
      <c r="A12" s="34">
        <f t="shared" si="0"/>
        <v>7</v>
      </c>
      <c r="B12" t="s">
        <v>85</v>
      </c>
      <c r="C12" t="s">
        <v>64</v>
      </c>
      <c r="G12" t="s">
        <v>64</v>
      </c>
      <c r="H12" s="60">
        <v>17828</v>
      </c>
      <c r="L12" s="31"/>
      <c r="M12" s="31"/>
      <c r="N12" s="36"/>
    </row>
    <row r="13" spans="1:14" x14ac:dyDescent="0.25">
      <c r="A13" s="34">
        <f t="shared" si="0"/>
        <v>8</v>
      </c>
      <c r="B13" t="s">
        <v>99</v>
      </c>
      <c r="C13" t="s">
        <v>127</v>
      </c>
      <c r="G13" t="s">
        <v>127</v>
      </c>
      <c r="H13" s="60">
        <v>4400</v>
      </c>
      <c r="L13" s="31"/>
      <c r="M13" s="31"/>
      <c r="N13" s="36"/>
    </row>
    <row r="14" spans="1:14" x14ac:dyDescent="0.25">
      <c r="A14" s="34">
        <f t="shared" si="0"/>
        <v>9</v>
      </c>
      <c r="B14" t="s">
        <v>86</v>
      </c>
      <c r="C14" t="s">
        <v>74</v>
      </c>
      <c r="G14" t="s">
        <v>74</v>
      </c>
      <c r="H14" s="60">
        <v>502</v>
      </c>
      <c r="L14" s="31"/>
      <c r="M14" s="31"/>
      <c r="N14" s="36"/>
    </row>
    <row r="15" spans="1:14" x14ac:dyDescent="0.25">
      <c r="A15" s="34">
        <f t="shared" si="0"/>
        <v>10</v>
      </c>
      <c r="B15" t="s">
        <v>86</v>
      </c>
      <c r="C15" t="s">
        <v>72</v>
      </c>
      <c r="G15" t="s">
        <v>72</v>
      </c>
      <c r="H15" s="60">
        <v>1150</v>
      </c>
      <c r="L15" s="31"/>
      <c r="M15" s="31"/>
      <c r="N15" s="36"/>
    </row>
    <row r="16" spans="1:14" x14ac:dyDescent="0.25">
      <c r="A16" s="34">
        <f t="shared" si="0"/>
        <v>11</v>
      </c>
      <c r="B16" t="s">
        <v>86</v>
      </c>
      <c r="C16" t="s">
        <v>73</v>
      </c>
      <c r="G16" t="s">
        <v>73</v>
      </c>
      <c r="H16" s="60">
        <v>1000</v>
      </c>
      <c r="L16" s="31"/>
      <c r="M16" s="31"/>
      <c r="N16" s="36"/>
    </row>
    <row r="17" spans="1:14" x14ac:dyDescent="0.25">
      <c r="A17" s="34">
        <f t="shared" si="0"/>
        <v>12</v>
      </c>
      <c r="B17" t="s">
        <v>86</v>
      </c>
      <c r="C17" t="s">
        <v>75</v>
      </c>
      <c r="G17" t="s">
        <v>75</v>
      </c>
      <c r="H17" s="60">
        <v>500</v>
      </c>
      <c r="L17" s="31"/>
      <c r="M17" s="31"/>
      <c r="N17" s="36"/>
    </row>
    <row r="18" spans="1:14" x14ac:dyDescent="0.25">
      <c r="A18" s="34">
        <f t="shared" si="0"/>
        <v>13</v>
      </c>
      <c r="B18" t="s">
        <v>86</v>
      </c>
      <c r="C18" t="s">
        <v>76</v>
      </c>
      <c r="G18" t="s">
        <v>76</v>
      </c>
      <c r="H18" s="60">
        <v>500</v>
      </c>
      <c r="L18" s="31"/>
      <c r="M18" s="31"/>
      <c r="N18" s="36"/>
    </row>
    <row r="19" spans="1:14" x14ac:dyDescent="0.25">
      <c r="A19" s="34">
        <f t="shared" si="0"/>
        <v>14</v>
      </c>
      <c r="B19" t="s">
        <v>86</v>
      </c>
      <c r="C19" t="s">
        <v>77</v>
      </c>
      <c r="G19" t="s">
        <v>77</v>
      </c>
      <c r="H19" s="60">
        <v>500</v>
      </c>
      <c r="L19" s="31"/>
      <c r="M19" s="31"/>
      <c r="N19" s="36"/>
    </row>
    <row r="20" spans="1:14" x14ac:dyDescent="0.25">
      <c r="A20" s="34">
        <f t="shared" si="0"/>
        <v>15</v>
      </c>
      <c r="B20" t="s">
        <v>154</v>
      </c>
      <c r="C20" t="s">
        <v>128</v>
      </c>
      <c r="G20" t="s">
        <v>224</v>
      </c>
      <c r="H20" s="60">
        <v>42000</v>
      </c>
      <c r="L20" s="31"/>
      <c r="M20" s="31"/>
      <c r="N20" s="36"/>
    </row>
    <row r="21" spans="1:14" x14ac:dyDescent="0.25">
      <c r="A21" s="34">
        <f t="shared" si="0"/>
        <v>16</v>
      </c>
      <c r="B21" t="s">
        <v>154</v>
      </c>
      <c r="C21" t="s">
        <v>142</v>
      </c>
      <c r="G21" t="s">
        <v>225</v>
      </c>
      <c r="H21" s="60">
        <v>2000</v>
      </c>
      <c r="L21" s="31"/>
      <c r="M21" s="31"/>
      <c r="N21" s="36"/>
    </row>
    <row r="22" spans="1:14" x14ac:dyDescent="0.25">
      <c r="A22" s="34">
        <f t="shared" si="0"/>
        <v>17</v>
      </c>
      <c r="B22" t="s">
        <v>154</v>
      </c>
      <c r="C22" t="s">
        <v>142</v>
      </c>
      <c r="G22" t="s">
        <v>226</v>
      </c>
      <c r="H22" s="60">
        <v>3500</v>
      </c>
      <c r="L22" s="31"/>
      <c r="M22" s="31"/>
      <c r="N22" s="36"/>
    </row>
    <row r="23" spans="1:14" x14ac:dyDescent="0.25">
      <c r="A23" s="34">
        <f t="shared" si="0"/>
        <v>18</v>
      </c>
      <c r="B23" t="s">
        <v>154</v>
      </c>
      <c r="C23" t="s">
        <v>135</v>
      </c>
      <c r="G23" t="s">
        <v>227</v>
      </c>
      <c r="H23" s="60">
        <v>10800</v>
      </c>
      <c r="L23" s="31"/>
      <c r="M23" s="31"/>
      <c r="N23" s="36"/>
    </row>
    <row r="24" spans="1:14" x14ac:dyDescent="0.25">
      <c r="A24" s="34">
        <f t="shared" si="0"/>
        <v>19</v>
      </c>
      <c r="B24" t="s">
        <v>154</v>
      </c>
      <c r="C24" t="s">
        <v>131</v>
      </c>
      <c r="G24" t="s">
        <v>230</v>
      </c>
      <c r="H24" s="60">
        <v>32720</v>
      </c>
      <c r="L24" s="31"/>
      <c r="M24" s="31"/>
      <c r="N24" s="36"/>
    </row>
    <row r="25" spans="1:14" x14ac:dyDescent="0.25">
      <c r="A25" s="34"/>
      <c r="B25" t="s">
        <v>85</v>
      </c>
      <c r="C25" t="s">
        <v>68</v>
      </c>
      <c r="G25" t="s">
        <v>232</v>
      </c>
      <c r="H25" s="60">
        <v>1535</v>
      </c>
      <c r="L25" s="31"/>
      <c r="M25" s="31"/>
      <c r="N25" s="36"/>
    </row>
    <row r="26" spans="1:14" x14ac:dyDescent="0.25">
      <c r="A26" s="34">
        <f>IF(ISBLANK(B26)=TRUE,"-",+A24+1)</f>
        <v>20</v>
      </c>
      <c r="B26" t="s">
        <v>154</v>
      </c>
      <c r="C26" t="s">
        <v>130</v>
      </c>
      <c r="G26" t="s">
        <v>229</v>
      </c>
      <c r="H26" s="60">
        <f>4655+132</f>
        <v>4787</v>
      </c>
      <c r="L26" s="31"/>
      <c r="M26" s="31"/>
      <c r="N26" s="36"/>
    </row>
    <row r="27" spans="1:14" ht="45" x14ac:dyDescent="0.25">
      <c r="A27" s="34">
        <f t="shared" si="0"/>
        <v>21</v>
      </c>
      <c r="B27" t="s">
        <v>154</v>
      </c>
      <c r="C27" t="s">
        <v>137</v>
      </c>
      <c r="G27" s="1" t="s">
        <v>228</v>
      </c>
      <c r="H27" s="60">
        <f>12300+4410</f>
        <v>16710</v>
      </c>
      <c r="L27" s="31"/>
      <c r="M27" s="31"/>
      <c r="N27" s="36"/>
    </row>
    <row r="28" spans="1:14" x14ac:dyDescent="0.25">
      <c r="A28" s="34">
        <f t="shared" si="0"/>
        <v>22</v>
      </c>
      <c r="B28" t="s">
        <v>6</v>
      </c>
      <c r="C28" t="s">
        <v>126</v>
      </c>
      <c r="G28" t="s">
        <v>231</v>
      </c>
      <c r="H28" s="60">
        <v>500</v>
      </c>
      <c r="L28" s="31"/>
      <c r="M28" s="31"/>
      <c r="N28" s="36"/>
    </row>
    <row r="29" spans="1:14" x14ac:dyDescent="0.25">
      <c r="A29" s="34">
        <f t="shared" si="0"/>
        <v>23</v>
      </c>
      <c r="B29" t="s">
        <v>99</v>
      </c>
      <c r="C29" t="s">
        <v>122</v>
      </c>
      <c r="G29" t="s">
        <v>122</v>
      </c>
      <c r="H29" s="60">
        <v>500</v>
      </c>
      <c r="L29" s="31"/>
      <c r="M29" s="31"/>
      <c r="N29" s="36"/>
    </row>
    <row r="30" spans="1:14" x14ac:dyDescent="0.25">
      <c r="A30" s="34">
        <f t="shared" ref="A30:A60" si="1">IF(ISBLANK(B30)=TRUE,"-",+A29+1)</f>
        <v>24</v>
      </c>
      <c r="B30" t="s">
        <v>99</v>
      </c>
      <c r="C30" t="s">
        <v>144</v>
      </c>
      <c r="G30" t="s">
        <v>144</v>
      </c>
      <c r="H30" s="60">
        <v>1440</v>
      </c>
      <c r="L30" s="31"/>
      <c r="M30" s="31"/>
      <c r="N30" s="36"/>
    </row>
    <row r="31" spans="1:14" x14ac:dyDescent="0.25">
      <c r="A31" s="34">
        <f t="shared" ref="A31:A46" si="2">IF(ISBLANK(B31)=TRUE,"-",+A30+1)</f>
        <v>25</v>
      </c>
      <c r="B31" t="s">
        <v>96</v>
      </c>
      <c r="C31" t="s">
        <v>109</v>
      </c>
      <c r="G31" t="s">
        <v>109</v>
      </c>
      <c r="H31" s="60">
        <v>10000</v>
      </c>
      <c r="L31" s="31"/>
      <c r="M31" s="31"/>
      <c r="N31" s="36"/>
    </row>
    <row r="32" spans="1:14" x14ac:dyDescent="0.25">
      <c r="A32" s="34">
        <f t="shared" si="2"/>
        <v>26</v>
      </c>
      <c r="B32" t="s">
        <v>96</v>
      </c>
      <c r="C32" t="s">
        <v>110</v>
      </c>
      <c r="G32" t="s">
        <v>110</v>
      </c>
      <c r="H32" s="60">
        <f>3000+7500+3500</f>
        <v>14000</v>
      </c>
      <c r="L32" s="31"/>
      <c r="M32" s="31"/>
      <c r="N32" s="36"/>
    </row>
    <row r="33" spans="1:14" x14ac:dyDescent="0.25">
      <c r="A33" s="34">
        <f t="shared" si="2"/>
        <v>27</v>
      </c>
      <c r="B33" t="s">
        <v>96</v>
      </c>
      <c r="C33" t="s">
        <v>108</v>
      </c>
      <c r="G33" t="s">
        <v>108</v>
      </c>
      <c r="H33" s="60">
        <v>1000</v>
      </c>
      <c r="L33" s="31"/>
      <c r="M33" s="31"/>
      <c r="N33" s="36"/>
    </row>
    <row r="34" spans="1:14" x14ac:dyDescent="0.25">
      <c r="A34" s="34">
        <f t="shared" si="2"/>
        <v>28</v>
      </c>
      <c r="B34" t="s">
        <v>88</v>
      </c>
      <c r="C34" t="s">
        <v>92</v>
      </c>
      <c r="G34" t="s">
        <v>92</v>
      </c>
      <c r="H34" s="60">
        <v>14000</v>
      </c>
      <c r="L34" s="31"/>
      <c r="M34" s="31"/>
      <c r="N34" s="36"/>
    </row>
    <row r="35" spans="1:14" x14ac:dyDescent="0.25">
      <c r="A35" s="34">
        <f t="shared" si="2"/>
        <v>29</v>
      </c>
      <c r="B35" t="s">
        <v>97</v>
      </c>
      <c r="C35" t="s">
        <v>115</v>
      </c>
      <c r="G35" t="s">
        <v>244</v>
      </c>
      <c r="H35" s="60">
        <v>9000</v>
      </c>
      <c r="L35" s="31"/>
      <c r="M35" s="31"/>
      <c r="N35" s="36"/>
    </row>
    <row r="36" spans="1:14" x14ac:dyDescent="0.25">
      <c r="A36" s="34">
        <v>30</v>
      </c>
      <c r="B36" t="s">
        <v>97</v>
      </c>
      <c r="C36" t="s">
        <v>117</v>
      </c>
      <c r="G36" t="s">
        <v>117</v>
      </c>
      <c r="H36" s="60">
        <f>84400+2500+1000+8000</f>
        <v>95900</v>
      </c>
      <c r="L36" s="31"/>
      <c r="M36" s="31"/>
      <c r="N36" s="36"/>
    </row>
    <row r="37" spans="1:14" x14ac:dyDescent="0.25">
      <c r="A37" s="34">
        <f t="shared" si="2"/>
        <v>31</v>
      </c>
      <c r="B37" t="s">
        <v>95</v>
      </c>
      <c r="C37" t="s">
        <v>105</v>
      </c>
      <c r="G37" t="s">
        <v>105</v>
      </c>
      <c r="H37" s="60">
        <v>20000</v>
      </c>
      <c r="L37" s="31"/>
      <c r="M37" s="31"/>
      <c r="N37" s="36"/>
    </row>
    <row r="38" spans="1:14" x14ac:dyDescent="0.25">
      <c r="A38" s="34">
        <f t="shared" si="2"/>
        <v>32</v>
      </c>
      <c r="B38" t="s">
        <v>154</v>
      </c>
      <c r="C38" t="s">
        <v>142</v>
      </c>
      <c r="G38" t="s">
        <v>233</v>
      </c>
      <c r="H38" s="60">
        <v>137530</v>
      </c>
      <c r="L38" s="31"/>
      <c r="M38" s="31"/>
      <c r="N38" s="36"/>
    </row>
    <row r="39" spans="1:14" x14ac:dyDescent="0.25">
      <c r="A39" s="34">
        <f t="shared" si="2"/>
        <v>33</v>
      </c>
      <c r="B39" t="s">
        <v>97</v>
      </c>
      <c r="C39" t="s">
        <v>117</v>
      </c>
      <c r="G39" t="s">
        <v>234</v>
      </c>
      <c r="H39" s="60">
        <v>3000</v>
      </c>
      <c r="L39" s="31"/>
      <c r="M39" s="31"/>
      <c r="N39" s="36"/>
    </row>
    <row r="40" spans="1:14" x14ac:dyDescent="0.25">
      <c r="A40" s="34">
        <f t="shared" si="2"/>
        <v>34</v>
      </c>
      <c r="B40" t="s">
        <v>97</v>
      </c>
      <c r="C40" t="s">
        <v>112</v>
      </c>
      <c r="G40" t="s">
        <v>235</v>
      </c>
      <c r="H40" s="60">
        <v>5000</v>
      </c>
      <c r="L40" s="31"/>
      <c r="M40" s="31"/>
      <c r="N40" s="36"/>
    </row>
    <row r="41" spans="1:14" x14ac:dyDescent="0.25">
      <c r="A41" s="34">
        <f t="shared" si="2"/>
        <v>35</v>
      </c>
      <c r="B41" t="s">
        <v>97</v>
      </c>
      <c r="C41" t="s">
        <v>115</v>
      </c>
      <c r="G41" t="s">
        <v>240</v>
      </c>
      <c r="H41" s="60">
        <f>3000+3200</f>
        <v>6200</v>
      </c>
      <c r="L41" s="31"/>
      <c r="M41" s="31"/>
      <c r="N41" s="36"/>
    </row>
    <row r="42" spans="1:14" x14ac:dyDescent="0.25">
      <c r="A42" s="34">
        <v>37</v>
      </c>
      <c r="B42" t="s">
        <v>97</v>
      </c>
      <c r="C42" t="s">
        <v>236</v>
      </c>
      <c r="G42" t="s">
        <v>237</v>
      </c>
      <c r="H42" s="60">
        <v>5000</v>
      </c>
      <c r="L42" s="31"/>
      <c r="M42" s="31"/>
      <c r="N42" s="36"/>
    </row>
    <row r="43" spans="1:14" x14ac:dyDescent="0.25">
      <c r="A43" s="34">
        <f t="shared" si="2"/>
        <v>38</v>
      </c>
      <c r="B43" t="s">
        <v>154</v>
      </c>
      <c r="C43" t="s">
        <v>142</v>
      </c>
      <c r="G43" t="s">
        <v>243</v>
      </c>
      <c r="H43" s="60">
        <f>1000+6000</f>
        <v>7000</v>
      </c>
      <c r="L43" s="31"/>
      <c r="M43" s="31"/>
      <c r="N43" s="36"/>
    </row>
    <row r="44" spans="1:14" x14ac:dyDescent="0.25">
      <c r="A44" s="34">
        <f t="shared" si="2"/>
        <v>39</v>
      </c>
      <c r="B44" t="s">
        <v>154</v>
      </c>
      <c r="C44" t="s">
        <v>142</v>
      </c>
      <c r="G44" t="s">
        <v>238</v>
      </c>
      <c r="H44" s="60">
        <v>2700</v>
      </c>
      <c r="L44" s="31"/>
      <c r="M44" s="31"/>
      <c r="N44" s="36"/>
    </row>
    <row r="45" spans="1:14" x14ac:dyDescent="0.25">
      <c r="A45" s="34">
        <f t="shared" si="2"/>
        <v>40</v>
      </c>
      <c r="B45" t="s">
        <v>97</v>
      </c>
      <c r="C45" t="s">
        <v>112</v>
      </c>
      <c r="G45" t="s">
        <v>239</v>
      </c>
      <c r="H45" s="60">
        <v>5565</v>
      </c>
      <c r="L45" s="31"/>
      <c r="M45" s="31"/>
      <c r="N45" s="36"/>
    </row>
    <row r="46" spans="1:14" x14ac:dyDescent="0.25">
      <c r="A46" s="34">
        <f t="shared" si="2"/>
        <v>41</v>
      </c>
      <c r="B46" t="s">
        <v>154</v>
      </c>
      <c r="C46" t="s">
        <v>142</v>
      </c>
      <c r="G46" t="s">
        <v>241</v>
      </c>
      <c r="H46" s="60">
        <v>5000</v>
      </c>
      <c r="L46" s="31"/>
      <c r="M46" s="31"/>
      <c r="N46" s="36"/>
    </row>
    <row r="47" spans="1:14" x14ac:dyDescent="0.25">
      <c r="A47" s="34">
        <f t="shared" ref="A47:A59" si="3">IF(ISBLANK(B47)=TRUE,"-",+A46+1)</f>
        <v>42</v>
      </c>
      <c r="B47" t="s">
        <v>154</v>
      </c>
      <c r="C47" t="s">
        <v>142</v>
      </c>
      <c r="G47" t="s">
        <v>242</v>
      </c>
      <c r="H47" s="60">
        <v>5000</v>
      </c>
      <c r="L47" s="31"/>
      <c r="M47" s="31"/>
      <c r="N47" s="36"/>
    </row>
    <row r="48" spans="1:14" x14ac:dyDescent="0.25">
      <c r="A48" s="34" t="str">
        <f t="shared" si="3"/>
        <v>-</v>
      </c>
      <c r="L48" s="31"/>
      <c r="M48" s="31"/>
      <c r="N48" s="36"/>
    </row>
    <row r="49" spans="1:14" x14ac:dyDescent="0.25">
      <c r="A49" s="34" t="str">
        <f t="shared" si="3"/>
        <v>-</v>
      </c>
      <c r="L49" s="31"/>
      <c r="M49" s="31"/>
      <c r="N49" s="36"/>
    </row>
    <row r="50" spans="1:14" x14ac:dyDescent="0.25">
      <c r="A50" s="34" t="str">
        <f t="shared" si="3"/>
        <v>-</v>
      </c>
      <c r="L50" s="31"/>
      <c r="M50" s="31"/>
      <c r="N50" s="36"/>
    </row>
    <row r="51" spans="1:14" x14ac:dyDescent="0.25">
      <c r="A51" s="34" t="str">
        <f t="shared" si="3"/>
        <v>-</v>
      </c>
      <c r="L51" s="31"/>
      <c r="M51" s="31"/>
      <c r="N51" s="36"/>
    </row>
    <row r="52" spans="1:14" x14ac:dyDescent="0.25">
      <c r="A52" s="34" t="str">
        <f t="shared" si="3"/>
        <v>-</v>
      </c>
      <c r="L52" s="31"/>
      <c r="M52" s="31"/>
      <c r="N52" s="36"/>
    </row>
    <row r="53" spans="1:14" x14ac:dyDescent="0.25">
      <c r="A53" s="34" t="str">
        <f t="shared" si="3"/>
        <v>-</v>
      </c>
      <c r="L53" s="31"/>
      <c r="M53" s="31"/>
      <c r="N53" s="36"/>
    </row>
    <row r="54" spans="1:14" x14ac:dyDescent="0.25">
      <c r="A54" s="34" t="str">
        <f t="shared" si="3"/>
        <v>-</v>
      </c>
      <c r="L54" s="31"/>
      <c r="M54" s="31"/>
      <c r="N54" s="36"/>
    </row>
    <row r="55" spans="1:14" x14ac:dyDescent="0.25">
      <c r="A55" s="34" t="str">
        <f t="shared" si="3"/>
        <v>-</v>
      </c>
      <c r="L55" s="31"/>
      <c r="M55" s="31"/>
      <c r="N55" s="36"/>
    </row>
    <row r="56" spans="1:14" x14ac:dyDescent="0.25">
      <c r="A56" s="34" t="str">
        <f t="shared" si="3"/>
        <v>-</v>
      </c>
      <c r="L56" s="31"/>
      <c r="M56" s="31"/>
      <c r="N56" s="36"/>
    </row>
    <row r="57" spans="1:14" x14ac:dyDescent="0.25">
      <c r="A57" s="34" t="str">
        <f t="shared" si="3"/>
        <v>-</v>
      </c>
      <c r="L57" s="31"/>
      <c r="M57" s="31"/>
      <c r="N57" s="36"/>
    </row>
    <row r="58" spans="1:14" x14ac:dyDescent="0.25">
      <c r="A58" s="34" t="str">
        <f t="shared" si="3"/>
        <v>-</v>
      </c>
      <c r="L58" s="31"/>
      <c r="M58" s="31"/>
      <c r="N58" s="36"/>
    </row>
    <row r="59" spans="1:14" x14ac:dyDescent="0.25">
      <c r="A59" s="34" t="str">
        <f t="shared" si="3"/>
        <v>-</v>
      </c>
      <c r="L59" s="31"/>
      <c r="M59" s="31"/>
      <c r="N59" s="36"/>
    </row>
    <row r="60" spans="1:14" x14ac:dyDescent="0.25">
      <c r="A60" s="34" t="str">
        <f t="shared" si="1"/>
        <v>-</v>
      </c>
      <c r="L60" s="31"/>
      <c r="M60" s="31"/>
      <c r="N60" s="36"/>
    </row>
    <row r="61" spans="1:14" ht="15.75" thickBot="1" x14ac:dyDescent="0.3">
      <c r="A61" s="35" t="str">
        <f t="shared" si="0"/>
        <v>-</v>
      </c>
      <c r="B61" s="13"/>
      <c r="C61" s="13"/>
      <c r="D61" s="13"/>
      <c r="E61" s="13"/>
      <c r="F61" s="13"/>
      <c r="G61" s="13"/>
      <c r="H61" s="59"/>
      <c r="I61" s="59"/>
      <c r="J61" s="59"/>
      <c r="K61" s="13"/>
      <c r="L61" s="32"/>
      <c r="M61" s="32"/>
      <c r="N61" s="37"/>
    </row>
    <row r="62" spans="1:14" ht="15.75" thickTop="1" x14ac:dyDescent="0.25"/>
  </sheetData>
  <dataValidations count="2">
    <dataValidation type="list" allowBlank="1" showInputMessage="1" showErrorMessage="1" sqref="C6:C61 G29:G37 G12:G19">
      <formula1>INDIRECT(B6)</formula1>
    </dataValidation>
    <dataValidation type="list" allowBlank="1" showInputMessage="1" showErrorMessage="1" sqref="B6:B61">
      <formula1>MacroVOCI</formula1>
    </dataValidation>
  </dataValidations>
  <pageMargins left="0.70866141732283472" right="0.70866141732283472" top="0.74803149606299213" bottom="0.74803149606299213" header="0.31496062992125984" footer="0.31496062992125984"/>
  <pageSetup paperSize="9" scale="4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0</xdr:col>
                    <xdr:colOff>19050</xdr:colOff>
                    <xdr:row>1</xdr:row>
                    <xdr:rowOff>19050</xdr:rowOff>
                  </from>
                  <to>
                    <xdr:col>0</xdr:col>
                    <xdr:colOff>523875</xdr:colOff>
                    <xdr:row>1</xdr:row>
                    <xdr:rowOff>171450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2</xdr:col>
                    <xdr:colOff>76200</xdr:colOff>
                    <xdr:row>0</xdr:row>
                    <xdr:rowOff>19050</xdr:rowOff>
                  </from>
                  <to>
                    <xdr:col>2</xdr:col>
                    <xdr:colOff>1285875</xdr:colOff>
                    <xdr:row>0</xdr:row>
                    <xdr:rowOff>190500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2</xdr:col>
                    <xdr:colOff>152400</xdr:colOff>
                    <xdr:row>1</xdr:row>
                    <xdr:rowOff>19050</xdr:rowOff>
                  </from>
                  <to>
                    <xdr:col>2</xdr:col>
                    <xdr:colOff>1314450</xdr:colOff>
                    <xdr:row>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workbookViewId="0">
      <selection activeCell="A30" sqref="A30"/>
    </sheetView>
  </sheetViews>
  <sheetFormatPr baseColWidth="10" defaultColWidth="9.140625" defaultRowHeight="15" x14ac:dyDescent="0.25"/>
  <cols>
    <col min="1" max="1" width="53.42578125" customWidth="1"/>
    <col min="2" max="2" width="123.5703125" customWidth="1"/>
  </cols>
  <sheetData>
    <row r="1" spans="1:3" x14ac:dyDescent="0.25">
      <c r="A1" s="3" t="s">
        <v>22</v>
      </c>
      <c r="B1" s="11"/>
      <c r="C1" s="11"/>
    </row>
    <row r="2" spans="1:3" x14ac:dyDescent="0.25">
      <c r="A2" s="2" t="s">
        <v>85</v>
      </c>
      <c r="C2" s="11"/>
    </row>
    <row r="3" spans="1:3" x14ac:dyDescent="0.25">
      <c r="A3" s="2" t="s">
        <v>1</v>
      </c>
      <c r="C3" s="11"/>
    </row>
    <row r="4" spans="1:3" x14ac:dyDescent="0.25">
      <c r="A4" s="2" t="s">
        <v>87</v>
      </c>
      <c r="C4" s="11"/>
    </row>
    <row r="5" spans="1:3" x14ac:dyDescent="0.25">
      <c r="A5" s="2" t="s">
        <v>86</v>
      </c>
      <c r="C5" s="11"/>
    </row>
    <row r="6" spans="1:3" ht="29.25" x14ac:dyDescent="0.25">
      <c r="A6" s="2" t="s">
        <v>88</v>
      </c>
      <c r="B6" t="s">
        <v>4</v>
      </c>
      <c r="C6" s="11"/>
    </row>
    <row r="7" spans="1:3" x14ac:dyDescent="0.25">
      <c r="A7" s="2" t="s">
        <v>95</v>
      </c>
      <c r="C7" s="11"/>
    </row>
    <row r="8" spans="1:3" ht="29.25" x14ac:dyDescent="0.25">
      <c r="A8" s="2" t="s">
        <v>96</v>
      </c>
      <c r="C8" s="11"/>
    </row>
    <row r="9" spans="1:3" ht="29.25" x14ac:dyDescent="0.25">
      <c r="A9" s="2" t="s">
        <v>97</v>
      </c>
      <c r="B9" t="s">
        <v>2</v>
      </c>
      <c r="C9" s="11"/>
    </row>
    <row r="10" spans="1:3" ht="29.25" x14ac:dyDescent="0.25">
      <c r="A10" s="2" t="s">
        <v>98</v>
      </c>
      <c r="B10" t="s">
        <v>3</v>
      </c>
      <c r="C10" s="11"/>
    </row>
    <row r="11" spans="1:3" x14ac:dyDescent="0.25">
      <c r="A11" s="2" t="s">
        <v>99</v>
      </c>
      <c r="B11" t="s">
        <v>5</v>
      </c>
      <c r="C11" s="11"/>
    </row>
    <row r="12" spans="1:3" x14ac:dyDescent="0.25">
      <c r="A12" s="2" t="s">
        <v>6</v>
      </c>
      <c r="C12" s="11"/>
    </row>
    <row r="13" spans="1:3" x14ac:dyDescent="0.25">
      <c r="A13" s="2" t="s">
        <v>154</v>
      </c>
      <c r="C13" s="11"/>
    </row>
    <row r="14" spans="1:3" ht="29.25" x14ac:dyDescent="0.25">
      <c r="A14" s="2" t="s">
        <v>155</v>
      </c>
      <c r="C14" s="11"/>
    </row>
    <row r="15" spans="1:3" x14ac:dyDescent="0.25">
      <c r="A15" s="2" t="s">
        <v>102</v>
      </c>
      <c r="C15" s="11"/>
    </row>
    <row r="16" spans="1:3" ht="29.25" x14ac:dyDescent="0.25">
      <c r="A16" s="2" t="s">
        <v>104</v>
      </c>
      <c r="C16" s="11"/>
    </row>
    <row r="17" spans="1:3" x14ac:dyDescent="0.25">
      <c r="A17" s="2" t="s">
        <v>203</v>
      </c>
      <c r="C17" s="11"/>
    </row>
    <row r="18" spans="1:3" ht="30" x14ac:dyDescent="0.25">
      <c r="A18" s="2" t="s">
        <v>103</v>
      </c>
      <c r="B18" s="1" t="s">
        <v>7</v>
      </c>
    </row>
  </sheetData>
  <sortState ref="A17:A18">
    <sortCondition descending="1" ref="A17"/>
  </sortState>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topLeftCell="K1" zoomScaleNormal="100" zoomScaleSheetLayoutView="70" workbookViewId="0">
      <selection activeCell="L11" sqref="L11"/>
    </sheetView>
  </sheetViews>
  <sheetFormatPr baseColWidth="10" defaultColWidth="9.140625" defaultRowHeight="15" x14ac:dyDescent="0.25"/>
  <cols>
    <col min="1" max="1" width="37" bestFit="1" customWidth="1"/>
    <col min="2" max="2" width="19" bestFit="1" customWidth="1"/>
    <col min="3" max="3" width="48.85546875" customWidth="1"/>
    <col min="4" max="4" width="47" bestFit="1" customWidth="1"/>
    <col min="5" max="5" width="59.140625" customWidth="1"/>
    <col min="6" max="6" width="35.7109375" bestFit="1" customWidth="1"/>
    <col min="7" max="7" width="54.140625" customWidth="1"/>
    <col min="8" max="8" width="58.85546875" bestFit="1" customWidth="1"/>
    <col min="9" max="9" width="58.140625" customWidth="1"/>
    <col min="10" max="10" width="39.7109375" customWidth="1"/>
    <col min="11" max="11" width="44.140625" bestFit="1" customWidth="1"/>
    <col min="12" max="12" width="51.5703125" customWidth="1"/>
    <col min="13" max="13" width="57" customWidth="1"/>
    <col min="14" max="14" width="35.42578125" bestFit="1" customWidth="1"/>
    <col min="15" max="15" width="41.85546875" bestFit="1" customWidth="1"/>
    <col min="16" max="16" width="38.5703125" customWidth="1"/>
    <col min="17" max="17" width="77" customWidth="1"/>
  </cols>
  <sheetData>
    <row r="1" spans="1:17" ht="28.5" x14ac:dyDescent="0.25">
      <c r="A1" s="19" t="s">
        <v>85</v>
      </c>
      <c r="B1" s="20" t="s">
        <v>1</v>
      </c>
      <c r="C1" s="20" t="s">
        <v>87</v>
      </c>
      <c r="D1" s="20" t="s">
        <v>86</v>
      </c>
      <c r="E1" s="19" t="s">
        <v>88</v>
      </c>
      <c r="F1" s="20" t="s">
        <v>95</v>
      </c>
      <c r="G1" s="20" t="s">
        <v>96</v>
      </c>
      <c r="H1" s="19" t="s">
        <v>97</v>
      </c>
      <c r="I1" s="20" t="s">
        <v>98</v>
      </c>
      <c r="J1" s="19" t="s">
        <v>99</v>
      </c>
      <c r="K1" s="20" t="s">
        <v>6</v>
      </c>
      <c r="L1" s="19" t="s">
        <v>100</v>
      </c>
      <c r="M1" s="19" t="s">
        <v>101</v>
      </c>
      <c r="N1" s="20" t="s">
        <v>102</v>
      </c>
      <c r="O1" s="19" t="s">
        <v>104</v>
      </c>
      <c r="P1" s="41" t="s">
        <v>203</v>
      </c>
      <c r="Q1" s="12" t="s">
        <v>103</v>
      </c>
    </row>
    <row r="2" spans="1:17" ht="15.75" x14ac:dyDescent="0.25">
      <c r="A2" s="42" t="s">
        <v>156</v>
      </c>
      <c r="B2" s="44" t="s">
        <v>69</v>
      </c>
      <c r="C2" s="54" t="s">
        <v>174</v>
      </c>
      <c r="D2" s="46" t="s">
        <v>71</v>
      </c>
      <c r="E2" s="48" t="s">
        <v>78</v>
      </c>
      <c r="F2" s="50" t="s">
        <v>105</v>
      </c>
      <c r="G2" s="44" t="s">
        <v>108</v>
      </c>
      <c r="H2" s="52" t="s">
        <v>0</v>
      </c>
      <c r="I2" s="50" t="s">
        <v>118</v>
      </c>
      <c r="J2" s="54" t="s">
        <v>167</v>
      </c>
      <c r="K2" s="44" t="s">
        <v>197</v>
      </c>
      <c r="L2" s="52" t="s">
        <v>128</v>
      </c>
      <c r="M2" s="52" t="s">
        <v>129</v>
      </c>
      <c r="N2" s="44" t="s">
        <v>143</v>
      </c>
      <c r="O2" s="17" t="s">
        <v>145</v>
      </c>
      <c r="P2" s="39" t="s">
        <v>204</v>
      </c>
      <c r="Q2" s="38" t="s">
        <v>180</v>
      </c>
    </row>
    <row r="3" spans="1:17" ht="15.75" x14ac:dyDescent="0.25">
      <c r="A3" s="42" t="s">
        <v>158</v>
      </c>
      <c r="B3" s="45" t="s">
        <v>70</v>
      </c>
      <c r="C3" s="52" t="s">
        <v>171</v>
      </c>
      <c r="D3" s="46" t="s">
        <v>72</v>
      </c>
      <c r="E3" s="48" t="s">
        <v>79</v>
      </c>
      <c r="F3" s="50" t="s">
        <v>106</v>
      </c>
      <c r="G3" s="44" t="s">
        <v>109</v>
      </c>
      <c r="H3" s="48" t="s">
        <v>111</v>
      </c>
      <c r="I3" s="50" t="s">
        <v>119</v>
      </c>
      <c r="J3" s="48" t="s">
        <v>122</v>
      </c>
      <c r="K3" s="44" t="s">
        <v>198</v>
      </c>
      <c r="L3" s="52" t="s">
        <v>211</v>
      </c>
      <c r="M3" s="52" t="s">
        <v>132</v>
      </c>
      <c r="N3" s="51" t="s">
        <v>134</v>
      </c>
      <c r="O3" s="17" t="s">
        <v>146</v>
      </c>
      <c r="P3" s="39" t="s">
        <v>205</v>
      </c>
      <c r="Q3" s="38" t="s">
        <v>181</v>
      </c>
    </row>
    <row r="4" spans="1:17" ht="15.75" x14ac:dyDescent="0.25">
      <c r="A4" s="42" t="s">
        <v>63</v>
      </c>
      <c r="C4" s="48" t="s">
        <v>170</v>
      </c>
      <c r="D4" s="46" t="s">
        <v>73</v>
      </c>
      <c r="E4" s="48" t="s">
        <v>80</v>
      </c>
      <c r="F4" s="51" t="s">
        <v>107</v>
      </c>
      <c r="G4" s="44" t="s">
        <v>110</v>
      </c>
      <c r="H4" s="48" t="s">
        <v>112</v>
      </c>
      <c r="I4" s="50" t="s">
        <v>120</v>
      </c>
      <c r="J4" s="48" t="s">
        <v>166</v>
      </c>
      <c r="K4" s="44" t="s">
        <v>124</v>
      </c>
      <c r="L4" s="52" t="s">
        <v>130</v>
      </c>
      <c r="M4" s="52" t="s">
        <v>133</v>
      </c>
      <c r="N4" s="14"/>
      <c r="O4" s="17" t="s">
        <v>147</v>
      </c>
      <c r="P4" s="39" t="s">
        <v>206</v>
      </c>
      <c r="Q4" s="38" t="s">
        <v>182</v>
      </c>
    </row>
    <row r="5" spans="1:17" ht="15.75" x14ac:dyDescent="0.25">
      <c r="A5" s="42" t="s">
        <v>137</v>
      </c>
      <c r="C5" s="48" t="s">
        <v>169</v>
      </c>
      <c r="D5" s="46" t="s">
        <v>74</v>
      </c>
      <c r="E5" s="48" t="s">
        <v>81</v>
      </c>
      <c r="F5" s="11"/>
      <c r="G5" s="45" t="s">
        <v>168</v>
      </c>
      <c r="H5" s="48" t="s">
        <v>113</v>
      </c>
      <c r="I5" s="51" t="s">
        <v>121</v>
      </c>
      <c r="J5" s="48" t="s">
        <v>123</v>
      </c>
      <c r="K5" s="44" t="s">
        <v>125</v>
      </c>
      <c r="L5" s="52" t="s">
        <v>131</v>
      </c>
      <c r="M5" s="52" t="s">
        <v>213</v>
      </c>
      <c r="N5" s="14"/>
      <c r="O5" s="17" t="s">
        <v>148</v>
      </c>
      <c r="P5" s="40" t="s">
        <v>207</v>
      </c>
      <c r="Q5" s="38" t="s">
        <v>183</v>
      </c>
    </row>
    <row r="6" spans="1:17" ht="15.75" x14ac:dyDescent="0.25">
      <c r="A6" s="42" t="s">
        <v>64</v>
      </c>
      <c r="C6" s="52" t="s">
        <v>172</v>
      </c>
      <c r="D6" s="46" t="s">
        <v>75</v>
      </c>
      <c r="E6" s="48" t="s">
        <v>82</v>
      </c>
      <c r="H6" s="48" t="s">
        <v>108</v>
      </c>
      <c r="I6" s="14"/>
      <c r="J6" s="48" t="s">
        <v>162</v>
      </c>
      <c r="K6" s="45" t="s">
        <v>126</v>
      </c>
      <c r="L6" s="52" t="s">
        <v>135</v>
      </c>
      <c r="M6" s="52" t="s">
        <v>136</v>
      </c>
      <c r="N6" s="14"/>
      <c r="O6" s="17" t="s">
        <v>149</v>
      </c>
      <c r="Q6" s="38" t="s">
        <v>184</v>
      </c>
    </row>
    <row r="7" spans="1:17" ht="15.75" x14ac:dyDescent="0.25">
      <c r="A7" s="42" t="s">
        <v>65</v>
      </c>
      <c r="C7" s="48" t="s">
        <v>173</v>
      </c>
      <c r="D7" s="46" t="s">
        <v>76</v>
      </c>
      <c r="E7" s="48" t="s">
        <v>83</v>
      </c>
      <c r="H7" s="48" t="s">
        <v>114</v>
      </c>
      <c r="I7" s="14"/>
      <c r="J7" s="48" t="s">
        <v>127</v>
      </c>
      <c r="K7" s="14"/>
      <c r="L7" s="52" t="s">
        <v>212</v>
      </c>
      <c r="M7" s="52" t="s">
        <v>214</v>
      </c>
      <c r="N7" s="14"/>
      <c r="O7" s="17" t="s">
        <v>150</v>
      </c>
      <c r="Q7" s="38" t="s">
        <v>185</v>
      </c>
    </row>
    <row r="8" spans="1:17" ht="15.75" x14ac:dyDescent="0.25">
      <c r="A8" s="42" t="s">
        <v>66</v>
      </c>
      <c r="C8" s="48" t="s">
        <v>179</v>
      </c>
      <c r="D8" s="47" t="s">
        <v>77</v>
      </c>
      <c r="E8" s="48" t="s">
        <v>89</v>
      </c>
      <c r="H8" s="48" t="s">
        <v>159</v>
      </c>
      <c r="I8" s="14"/>
      <c r="J8" s="52" t="s">
        <v>144</v>
      </c>
      <c r="K8" s="14"/>
      <c r="L8" s="52" t="s">
        <v>138</v>
      </c>
      <c r="M8" s="52" t="s">
        <v>140</v>
      </c>
      <c r="N8" s="14"/>
      <c r="O8" s="17" t="s">
        <v>151</v>
      </c>
      <c r="Q8" s="38" t="s">
        <v>186</v>
      </c>
    </row>
    <row r="9" spans="1:17" ht="15.75" x14ac:dyDescent="0.25">
      <c r="A9" s="42" t="s">
        <v>208</v>
      </c>
      <c r="C9" s="52" t="s">
        <v>217</v>
      </c>
      <c r="E9" s="48" t="s">
        <v>90</v>
      </c>
      <c r="H9" s="48" t="s">
        <v>209</v>
      </c>
      <c r="I9" s="14"/>
      <c r="J9" s="48" t="s">
        <v>163</v>
      </c>
      <c r="K9" s="14"/>
      <c r="L9" s="52" t="s">
        <v>139</v>
      </c>
      <c r="M9" s="53" t="s">
        <v>141</v>
      </c>
      <c r="N9" s="14"/>
      <c r="O9" s="17" t="s">
        <v>152</v>
      </c>
      <c r="Q9" s="38" t="s">
        <v>187</v>
      </c>
    </row>
    <row r="10" spans="1:17" ht="15.75" x14ac:dyDescent="0.25">
      <c r="A10" s="42" t="s">
        <v>67</v>
      </c>
      <c r="C10" s="52" t="s">
        <v>175</v>
      </c>
      <c r="E10" s="48" t="s">
        <v>91</v>
      </c>
      <c r="H10" s="48" t="s">
        <v>210</v>
      </c>
      <c r="I10" s="14"/>
      <c r="J10" s="48" t="s">
        <v>164</v>
      </c>
      <c r="K10" s="14"/>
      <c r="L10" s="52" t="s">
        <v>137</v>
      </c>
      <c r="M10" s="14"/>
      <c r="N10" s="14"/>
      <c r="O10" s="18" t="s">
        <v>153</v>
      </c>
      <c r="Q10" s="38" t="s">
        <v>188</v>
      </c>
    </row>
    <row r="11" spans="1:17" ht="15.75" x14ac:dyDescent="0.25">
      <c r="A11" s="42" t="s">
        <v>68</v>
      </c>
      <c r="C11" s="52" t="s">
        <v>177</v>
      </c>
      <c r="E11" s="48" t="s">
        <v>92</v>
      </c>
      <c r="H11" s="48" t="s">
        <v>115</v>
      </c>
      <c r="I11" s="14"/>
      <c r="J11" s="48" t="s">
        <v>165</v>
      </c>
      <c r="K11" s="14"/>
      <c r="L11" s="53" t="s">
        <v>142</v>
      </c>
      <c r="M11" s="14"/>
      <c r="N11" s="14"/>
      <c r="Q11" s="38" t="s">
        <v>189</v>
      </c>
    </row>
    <row r="12" spans="1:17" ht="15.75" x14ac:dyDescent="0.25">
      <c r="A12" s="43" t="s">
        <v>157</v>
      </c>
      <c r="C12" s="52" t="s">
        <v>178</v>
      </c>
      <c r="E12" s="48" t="s">
        <v>93</v>
      </c>
      <c r="H12" s="52" t="s">
        <v>116</v>
      </c>
      <c r="I12" s="14"/>
      <c r="J12" s="48" t="s">
        <v>199</v>
      </c>
      <c r="K12" s="14"/>
      <c r="L12" s="14"/>
      <c r="M12" s="14"/>
      <c r="N12" s="14"/>
      <c r="Q12" s="38" t="s">
        <v>190</v>
      </c>
    </row>
    <row r="13" spans="1:17" ht="15.75" x14ac:dyDescent="0.25">
      <c r="C13" s="53" t="s">
        <v>176</v>
      </c>
      <c r="E13" s="48" t="s">
        <v>160</v>
      </c>
      <c r="H13" s="53" t="s">
        <v>117</v>
      </c>
      <c r="I13" s="14"/>
      <c r="J13" s="48" t="s">
        <v>200</v>
      </c>
      <c r="K13" s="14"/>
      <c r="L13" s="14"/>
      <c r="M13" s="14"/>
      <c r="N13" s="14"/>
      <c r="Q13" s="38" t="s">
        <v>191</v>
      </c>
    </row>
    <row r="14" spans="1:17" ht="15.75" x14ac:dyDescent="0.25">
      <c r="E14" s="48" t="s">
        <v>161</v>
      </c>
      <c r="H14" s="15"/>
      <c r="J14" s="48" t="s">
        <v>201</v>
      </c>
      <c r="K14" s="14"/>
      <c r="L14" s="14"/>
      <c r="M14" s="14"/>
      <c r="Q14" s="38" t="s">
        <v>192</v>
      </c>
    </row>
    <row r="15" spans="1:17" ht="15.75" x14ac:dyDescent="0.25">
      <c r="E15" s="49" t="s">
        <v>94</v>
      </c>
      <c r="H15" s="15"/>
      <c r="J15" s="49" t="s">
        <v>202</v>
      </c>
      <c r="K15" s="14"/>
      <c r="L15" s="14"/>
      <c r="M15" s="14"/>
      <c r="O15" s="16"/>
      <c r="Q15" s="38" t="s">
        <v>193</v>
      </c>
    </row>
    <row r="16" spans="1:17" x14ac:dyDescent="0.25">
      <c r="H16" s="15"/>
      <c r="O16" s="16"/>
      <c r="Q16" s="38" t="s">
        <v>194</v>
      </c>
    </row>
    <row r="17" spans="1:17" x14ac:dyDescent="0.25">
      <c r="O17" s="16"/>
      <c r="Q17" s="38" t="s">
        <v>195</v>
      </c>
    </row>
    <row r="18" spans="1:17" x14ac:dyDescent="0.25">
      <c r="O18" s="16"/>
      <c r="Q18" s="38" t="s">
        <v>196</v>
      </c>
    </row>
    <row r="19" spans="1:17" ht="15.75" x14ac:dyDescent="0.25">
      <c r="C19" s="10"/>
      <c r="O19" s="16"/>
    </row>
    <row r="20" spans="1:17" x14ac:dyDescent="0.25">
      <c r="O20" s="16"/>
    </row>
    <row r="21" spans="1:17" x14ac:dyDescent="0.25">
      <c r="A21" s="12"/>
      <c r="O21" s="16"/>
    </row>
    <row r="22" spans="1:17" x14ac:dyDescent="0.25">
      <c r="A22" s="2"/>
      <c r="O22" s="16"/>
    </row>
    <row r="23" spans="1:17" x14ac:dyDescent="0.25">
      <c r="O23" s="16"/>
    </row>
    <row r="25" spans="1:17" x14ac:dyDescent="0.25">
      <c r="C25" s="2"/>
    </row>
    <row r="26" spans="1:17" x14ac:dyDescent="0.25">
      <c r="C26" s="2"/>
    </row>
    <row r="27" spans="1:17" x14ac:dyDescent="0.25">
      <c r="C27" s="2"/>
    </row>
  </sheetData>
  <sortState ref="C2:C13">
    <sortCondition ref="C2"/>
  </sortState>
  <pageMargins left="0.70866141732283472" right="0.11811023622047245" top="0.74803149606299213" bottom="0.74803149606299213" header="0.31496062992125984" footer="0.31496062992125984"/>
  <pageSetup paperSize="8" scale="2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14" sqref="B14"/>
    </sheetView>
  </sheetViews>
  <sheetFormatPr baseColWidth="10" defaultColWidth="9.140625" defaultRowHeight="15" x14ac:dyDescent="0.25"/>
  <cols>
    <col min="1" max="1" width="10.7109375" bestFit="1" customWidth="1"/>
    <col min="2" max="2" width="20" bestFit="1" customWidth="1"/>
    <col min="3" max="3" width="14.5703125" bestFit="1" customWidth="1"/>
  </cols>
  <sheetData>
    <row r="1" spans="1:3" x14ac:dyDescent="0.25">
      <c r="A1">
        <v>1</v>
      </c>
      <c r="B1">
        <v>1</v>
      </c>
      <c r="C1">
        <v>13</v>
      </c>
    </row>
    <row r="2" spans="1:3" x14ac:dyDescent="0.25">
      <c r="A2" s="8" t="s">
        <v>60</v>
      </c>
      <c r="B2" s="4" t="s">
        <v>61</v>
      </c>
      <c r="C2" s="5" t="s">
        <v>62</v>
      </c>
    </row>
    <row r="3" spans="1:3" x14ac:dyDescent="0.25">
      <c r="A3" s="9" t="s">
        <v>58</v>
      </c>
      <c r="B3" t="s">
        <v>84</v>
      </c>
      <c r="C3" t="s">
        <v>39</v>
      </c>
    </row>
    <row r="4" spans="1:3" x14ac:dyDescent="0.25">
      <c r="A4" t="s">
        <v>59</v>
      </c>
      <c r="B4" t="s">
        <v>37</v>
      </c>
      <c r="C4" t="s">
        <v>38</v>
      </c>
    </row>
    <row r="5" spans="1:3" x14ac:dyDescent="0.25">
      <c r="A5" t="s">
        <v>24</v>
      </c>
      <c r="C5" t="s">
        <v>46</v>
      </c>
    </row>
    <row r="6" spans="1:3" x14ac:dyDescent="0.25">
      <c r="A6" t="s">
        <v>25</v>
      </c>
      <c r="C6" t="s">
        <v>47</v>
      </c>
    </row>
    <row r="7" spans="1:3" x14ac:dyDescent="0.25">
      <c r="A7" t="s">
        <v>26</v>
      </c>
      <c r="C7" t="s">
        <v>49</v>
      </c>
    </row>
    <row r="8" spans="1:3" x14ac:dyDescent="0.25">
      <c r="A8" t="s">
        <v>27</v>
      </c>
      <c r="C8" t="s">
        <v>54</v>
      </c>
    </row>
    <row r="9" spans="1:3" x14ac:dyDescent="0.25">
      <c r="A9" t="s">
        <v>28</v>
      </c>
      <c r="C9" t="s">
        <v>53</v>
      </c>
    </row>
    <row r="10" spans="1:3" x14ac:dyDescent="0.25">
      <c r="A10" t="s">
        <v>29</v>
      </c>
      <c r="C10" t="s">
        <v>57</v>
      </c>
    </row>
    <row r="11" spans="1:3" x14ac:dyDescent="0.25">
      <c r="A11" t="s">
        <v>30</v>
      </c>
      <c r="C11" t="s">
        <v>44</v>
      </c>
    </row>
    <row r="12" spans="1:3" x14ac:dyDescent="0.25">
      <c r="A12" t="s">
        <v>31</v>
      </c>
      <c r="C12" t="s">
        <v>52</v>
      </c>
    </row>
    <row r="13" spans="1:3" x14ac:dyDescent="0.25">
      <c r="A13" t="s">
        <v>32</v>
      </c>
      <c r="C13" t="s">
        <v>40</v>
      </c>
    </row>
    <row r="14" spans="1:3" x14ac:dyDescent="0.25">
      <c r="A14" t="s">
        <v>33</v>
      </c>
      <c r="C14" t="s">
        <v>55</v>
      </c>
    </row>
    <row r="15" spans="1:3" x14ac:dyDescent="0.25">
      <c r="A15" t="s">
        <v>34</v>
      </c>
      <c r="C15" t="s">
        <v>42</v>
      </c>
    </row>
    <row r="16" spans="1:3" x14ac:dyDescent="0.25">
      <c r="A16" t="s">
        <v>35</v>
      </c>
      <c r="C16" t="s">
        <v>50</v>
      </c>
    </row>
    <row r="17" spans="1:3" x14ac:dyDescent="0.25">
      <c r="A17" t="s">
        <v>36</v>
      </c>
      <c r="C17" t="s">
        <v>48</v>
      </c>
    </row>
    <row r="18" spans="1:3" x14ac:dyDescent="0.25">
      <c r="C18" t="s">
        <v>43</v>
      </c>
    </row>
    <row r="19" spans="1:3" x14ac:dyDescent="0.25">
      <c r="C19" t="s">
        <v>45</v>
      </c>
    </row>
    <row r="20" spans="1:3" x14ac:dyDescent="0.25">
      <c r="C20" t="s">
        <v>41</v>
      </c>
    </row>
    <row r="21" spans="1:3" x14ac:dyDescent="0.25">
      <c r="C21" t="s">
        <v>56</v>
      </c>
    </row>
    <row r="22" spans="1:3" x14ac:dyDescent="0.25">
      <c r="C22" t="s">
        <v>51</v>
      </c>
    </row>
  </sheetData>
  <sortState ref="C4:C21">
    <sortCondition ref="C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22</vt:i4>
      </vt:variant>
    </vt:vector>
  </HeadingPairs>
  <TitlesOfParts>
    <vt:vector size="26" baseType="lpstr">
      <vt:lpstr>Scheda Generale</vt:lpstr>
      <vt:lpstr>Macrovoci Costo</vt:lpstr>
      <vt:lpstr>VociDettaglio</vt:lpstr>
      <vt:lpstr>Testata</vt:lpstr>
      <vt:lpstr>ALTRI_SERVIZI_E_ONERI</vt:lpstr>
      <vt:lpstr>'Macrovoci Costo'!Área_de_impresión</vt:lpstr>
      <vt:lpstr>VociDettaglio!Área_de_impresión</vt:lpstr>
      <vt:lpstr>BENI_DI_CONSUMO</vt:lpstr>
      <vt:lpstr>COMMISSIONI_COMITATI_CONSIGLI_CONSULENZE</vt:lpstr>
      <vt:lpstr>CORSI_DI_FORMAZIONE</vt:lpstr>
      <vt:lpstr>el_AREAFUNZIONALE</vt:lpstr>
      <vt:lpstr>el_SEDE</vt:lpstr>
      <vt:lpstr>el_UFFICIO</vt:lpstr>
      <vt:lpstr>EROGAZIONI_PER_PROGETTI_DI_COOPERAZIONE</vt:lpstr>
      <vt:lpstr>IMPOSTE</vt:lpstr>
      <vt:lpstr>INDENNITÀ_DI_MISSIONE_RIMBORSI_SPESE_VIAGGI</vt:lpstr>
      <vt:lpstr>INVESTIMENTI_FISSI_ACQUISTI_DISMISSIONI</vt:lpstr>
      <vt:lpstr>INVESTIMENTI_FISSI_MANUTENZIONI_STRAORDINARIE</vt:lpstr>
      <vt:lpstr>INVETIMENTI_IMMATERIALI</vt:lpstr>
      <vt:lpstr>MacroVOCI</vt:lpstr>
      <vt:lpstr>MANUTENZIONE_ORDINARIA_RIPARAZIONI</vt:lpstr>
      <vt:lpstr>NOLEGGI_LOCAZIONI_LEASING_OPERATIVI</vt:lpstr>
      <vt:lpstr>PROVENTI_E_ONERI_FINANZIARI</vt:lpstr>
      <vt:lpstr>PUBBLICAZIONI</vt:lpstr>
      <vt:lpstr>SPESE_DI_RAPP.ZA_REL._PUBBLICHE_CONVEGNI_MOSTRE_PUBBLICITÀ</vt:lpstr>
      <vt:lpstr>UTENZE_SERVIZI_AUSILIARI_SPESE_DI_PULIZIA</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Guido Amadori</dc:creator>
  <cp:lastModifiedBy>Monica Pardo</cp:lastModifiedBy>
  <cp:lastPrinted>2016-12-15T13:31:47Z</cp:lastPrinted>
  <dcterms:created xsi:type="dcterms:W3CDTF">2016-10-22T07:12:22Z</dcterms:created>
  <dcterms:modified xsi:type="dcterms:W3CDTF">2016-12-30T20:08:52Z</dcterms:modified>
</cp:coreProperties>
</file>